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yson\Desktop\OECE\A&amp;P Manager\Procurement\Workforce Compensation\RFA-DEC-2022_001 Materials\"/>
    </mc:Choice>
  </mc:AlternateContent>
  <workbookProtection workbookAlgorithmName="SHA-512" workbookHashValue="dErjA/kWDYhirtIoZ0Q5Q02qSMa5CM/fUQMlAy5VYhtTwlNLGobxNp1eg+J4RttMwWgAt/zibgm01jKVWr3zzg==" workbookSaltValue="JYZgTIwK2x7EjBQjtALdog==" workbookSpinCount="100000" lockStructure="1"/>
  <bookViews>
    <workbookView xWindow="0" yWindow="0" windowWidth="23040" windowHeight="8904" tabRatio="842"/>
  </bookViews>
  <sheets>
    <sheet name="INSTRUCTIONS-STAFF ELIGIBILITY" sheetId="14" r:id="rId1"/>
    <sheet name="Agency Grant Summary" sheetId="46" r:id="rId2"/>
    <sheet name="Agency Contact Information" sheetId="12" r:id="rId3"/>
    <sheet name="Staff Wage &amp; Education Form 1" sheetId="4" r:id="rId4"/>
    <sheet name="Staff Wage &amp; Education Form 2" sheetId="19" r:id="rId5"/>
    <sheet name="Staff Wage &amp; Education Form 3" sheetId="26" r:id="rId6"/>
    <sheet name="Staff Wage &amp; Education Form 4" sheetId="27" r:id="rId7"/>
    <sheet name="Staff Wage &amp; Education Form 5" sheetId="28" r:id="rId8"/>
    <sheet name="Staff Wage &amp; Education Form 6" sheetId="29" r:id="rId9"/>
    <sheet name="Staff Wage &amp; Education Form 7" sheetId="30" r:id="rId10"/>
    <sheet name="Staff Wage &amp; Education Form 8" sheetId="32" r:id="rId11"/>
    <sheet name="Staff Wage &amp; Education Form 9" sheetId="33" r:id="rId12"/>
    <sheet name="Staff Wage &amp; Education Form 10" sheetId="34" r:id="rId13"/>
    <sheet name="Staff Wage &amp; Education Form 11" sheetId="35" r:id="rId14"/>
    <sheet name="Staff Wage &amp; Education Form 12" sheetId="36" r:id="rId15"/>
    <sheet name="Staff Wage &amp; Education Form 13" sheetId="37" r:id="rId16"/>
    <sheet name="Staff Wage &amp; Education Form 14" sheetId="38" r:id="rId17"/>
    <sheet name="Staff Wage &amp; Education Form 15" sheetId="39" r:id="rId18"/>
    <sheet name="Staff Wage &amp; Education Form 16" sheetId="40" r:id="rId19"/>
    <sheet name="Staff Wage &amp; Education Form 17" sheetId="42" r:id="rId20"/>
    <sheet name="Staff Wage &amp; Education Form 18" sheetId="43" r:id="rId21"/>
    <sheet name="Staff Wage &amp; Education Form 19" sheetId="44" r:id="rId22"/>
    <sheet name="Staff Wage &amp; Education Form 20" sheetId="45" r:id="rId23"/>
    <sheet name="Kai Ming Staff Form- Scenario" sheetId="10" state="hidden" r:id="rId24"/>
    <sheet name="Data Set-KM" sheetId="9" state="hidden" r:id="rId25"/>
    <sheet name="Parity &amp; Living Wage Rates" sheetId="5" state="hidden" r:id="rId26"/>
    <sheet name="Match_Table" sheetId="13" state="hidden" r:id="rId27"/>
    <sheet name="MNC Staff Form- Scenario" sheetId="11" state="hidden" r:id="rId28"/>
  </sheets>
  <definedNames>
    <definedName name="_xlnm._FilterDatabase" localSheetId="24" hidden="1">'Data Set-KM'!$B$1:$J$16</definedName>
    <definedName name="_xlnm.Print_Area" localSheetId="23">'Kai Ming Staff Form- Scenario'!$A$1:$N$71</definedName>
    <definedName name="_xlnm.Print_Area" localSheetId="27">'MNC Staff Form- Scenario'!$A$1:$N$71</definedName>
    <definedName name="_xlnm.Print_Area" localSheetId="25">'Parity &amp; Living Wage Rates'!#REF!</definedName>
    <definedName name="_xlnm.Print_Area" localSheetId="3">'Staff Wage &amp; Education Form 1'!$A$2:$G$64</definedName>
    <definedName name="_xlnm.Print_Area" localSheetId="12">'Staff Wage &amp; Education Form 10'!$A$2:$G$64</definedName>
    <definedName name="_xlnm.Print_Area" localSheetId="13">'Staff Wage &amp; Education Form 11'!$A$2:$G$64</definedName>
    <definedName name="_xlnm.Print_Area" localSheetId="14">'Staff Wage &amp; Education Form 12'!$A$2:$G$64</definedName>
    <definedName name="_xlnm.Print_Area" localSheetId="15">'Staff Wage &amp; Education Form 13'!$A$2:$G$64</definedName>
    <definedName name="_xlnm.Print_Area" localSheetId="16">'Staff Wage &amp; Education Form 14'!$A$2:$G$64</definedName>
    <definedName name="_xlnm.Print_Area" localSheetId="17">'Staff Wage &amp; Education Form 15'!$A$2:$G$64</definedName>
    <definedName name="_xlnm.Print_Area" localSheetId="18">'Staff Wage &amp; Education Form 16'!$A$2:$G$64</definedName>
    <definedName name="_xlnm.Print_Area" localSheetId="19">'Staff Wage &amp; Education Form 17'!$A$2:$G$64</definedName>
    <definedName name="_xlnm.Print_Area" localSheetId="20">'Staff Wage &amp; Education Form 18'!$A$2:$G$64</definedName>
    <definedName name="_xlnm.Print_Area" localSheetId="21">'Staff Wage &amp; Education Form 19'!$A$2:$G$64</definedName>
    <definedName name="_xlnm.Print_Area" localSheetId="4">'Staff Wage &amp; Education Form 2'!$A$2:$G$64</definedName>
    <definedName name="_xlnm.Print_Area" localSheetId="22">'Staff Wage &amp; Education Form 20'!$A$2:$G$64</definedName>
    <definedName name="_xlnm.Print_Area" localSheetId="5">'Staff Wage &amp; Education Form 3'!$A$2:$G$64</definedName>
    <definedName name="_xlnm.Print_Area" localSheetId="6">'Staff Wage &amp; Education Form 4'!$A$2:$G$64</definedName>
    <definedName name="_xlnm.Print_Area" localSheetId="7">'Staff Wage &amp; Education Form 5'!$A$2:$G$64</definedName>
    <definedName name="_xlnm.Print_Area" localSheetId="8">'Staff Wage &amp; Education Form 6'!$A$2:$G$64</definedName>
    <definedName name="_xlnm.Print_Area" localSheetId="9">'Staff Wage &amp; Education Form 7'!$A$2:$G$64</definedName>
    <definedName name="_xlnm.Print_Area" localSheetId="10">'Staff Wage &amp; Education Form 8'!$A$2:$G$64</definedName>
    <definedName name="_xlnm.Print_Area" localSheetId="11">'Staff Wage &amp; Education Form 9'!$A$2:$G$64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8" i="45" l="1"/>
  <c r="G157" i="45"/>
  <c r="G155" i="45"/>
  <c r="G154" i="45"/>
  <c r="G153" i="45"/>
  <c r="G152" i="45"/>
  <c r="G151" i="45"/>
  <c r="G150" i="45"/>
  <c r="G149" i="45"/>
  <c r="G148" i="45"/>
  <c r="G147" i="45"/>
  <c r="G146" i="45"/>
  <c r="G145" i="45"/>
  <c r="G144" i="45"/>
  <c r="G143" i="45"/>
  <c r="G142" i="45"/>
  <c r="G141" i="45"/>
  <c r="G140" i="45"/>
  <c r="G139" i="45"/>
  <c r="G138" i="45"/>
  <c r="G137" i="45"/>
  <c r="G136" i="45"/>
  <c r="G135" i="45"/>
  <c r="G134" i="45"/>
  <c r="G133" i="45"/>
  <c r="G132" i="45"/>
  <c r="G131" i="45"/>
  <c r="G130" i="45"/>
  <c r="G129" i="45"/>
  <c r="G128" i="45"/>
  <c r="G127" i="45"/>
  <c r="G126" i="45"/>
  <c r="G125" i="45"/>
  <c r="G124" i="45"/>
  <c r="G123" i="45"/>
  <c r="G122" i="45"/>
  <c r="G121" i="45"/>
  <c r="G120" i="45"/>
  <c r="G119" i="45"/>
  <c r="G118" i="45"/>
  <c r="G117" i="45"/>
  <c r="G116" i="45"/>
  <c r="G115" i="45"/>
  <c r="G114" i="45"/>
  <c r="G113" i="45"/>
  <c r="G112" i="45"/>
  <c r="G111" i="45"/>
  <c r="G110" i="45"/>
  <c r="G109" i="45"/>
  <c r="G108" i="45"/>
  <c r="G107" i="45"/>
  <c r="G106" i="45"/>
  <c r="G105" i="45"/>
  <c r="G104" i="45"/>
  <c r="G103" i="45"/>
  <c r="G102" i="45"/>
  <c r="G101" i="45"/>
  <c r="G100" i="45"/>
  <c r="G99" i="45"/>
  <c r="G98" i="45"/>
  <c r="G97" i="45"/>
  <c r="G96" i="45"/>
  <c r="G95" i="45"/>
  <c r="G94" i="45"/>
  <c r="G93" i="45"/>
  <c r="G92" i="45"/>
  <c r="G91" i="45"/>
  <c r="G90" i="45"/>
  <c r="G89" i="45"/>
  <c r="G88" i="45"/>
  <c r="G87" i="45"/>
  <c r="G86" i="45"/>
  <c r="G85" i="45"/>
  <c r="G84" i="45"/>
  <c r="G83" i="45"/>
  <c r="G82" i="45"/>
  <c r="G81" i="45"/>
  <c r="G80" i="45"/>
  <c r="G79" i="45"/>
  <c r="G78" i="45"/>
  <c r="G77" i="45"/>
  <c r="G76" i="45"/>
  <c r="G75" i="45"/>
  <c r="G74" i="45"/>
  <c r="G73" i="45"/>
  <c r="G72" i="45"/>
  <c r="G71" i="45"/>
  <c r="G70" i="45"/>
  <c r="G69" i="45"/>
  <c r="G68" i="45"/>
  <c r="G67" i="45"/>
  <c r="G66" i="45"/>
  <c r="G65" i="45"/>
  <c r="G64" i="45"/>
  <c r="G63" i="45"/>
  <c r="G62" i="45"/>
  <c r="G61" i="45"/>
  <c r="G60" i="45"/>
  <c r="G59" i="45"/>
  <c r="G58" i="45"/>
  <c r="G57" i="45"/>
  <c r="G56" i="45"/>
  <c r="G55" i="45"/>
  <c r="G54" i="45"/>
  <c r="G53" i="45"/>
  <c r="G52" i="45"/>
  <c r="G51" i="45"/>
  <c r="G50" i="45"/>
  <c r="G49" i="45"/>
  <c r="G48" i="45"/>
  <c r="G47" i="45"/>
  <c r="G46" i="45"/>
  <c r="G45" i="45"/>
  <c r="G44" i="45"/>
  <c r="G43" i="45"/>
  <c r="G42" i="45"/>
  <c r="G41" i="45"/>
  <c r="G40" i="45"/>
  <c r="G39" i="45"/>
  <c r="G38" i="45"/>
  <c r="G37" i="45"/>
  <c r="G36" i="45"/>
  <c r="G35" i="45"/>
  <c r="G34" i="45"/>
  <c r="G33" i="45"/>
  <c r="G32" i="45"/>
  <c r="G31" i="45"/>
  <c r="G30" i="45"/>
  <c r="G29" i="45"/>
  <c r="G28" i="45"/>
  <c r="G27" i="45"/>
  <c r="G26" i="45"/>
  <c r="G25" i="45"/>
  <c r="G24" i="45"/>
  <c r="G23" i="45"/>
  <c r="G22" i="45"/>
  <c r="G21" i="45"/>
  <c r="G20" i="45"/>
  <c r="G19" i="45"/>
  <c r="G18" i="45"/>
  <c r="G17" i="45"/>
  <c r="G16" i="45"/>
  <c r="G15" i="45"/>
  <c r="G14" i="45"/>
  <c r="G13" i="45"/>
  <c r="G12" i="45"/>
  <c r="G11" i="45"/>
  <c r="G10" i="45"/>
  <c r="G9" i="45"/>
  <c r="G8" i="45"/>
  <c r="G158" i="44"/>
  <c r="G157" i="44"/>
  <c r="G156" i="44"/>
  <c r="G155" i="44"/>
  <c r="G154" i="44"/>
  <c r="G153" i="44"/>
  <c r="G152" i="44"/>
  <c r="G151" i="44"/>
  <c r="G150" i="44"/>
  <c r="G149" i="44"/>
  <c r="G148" i="44"/>
  <c r="G147" i="44"/>
  <c r="G146" i="44"/>
  <c r="G145" i="44"/>
  <c r="G144" i="44"/>
  <c r="G143" i="44"/>
  <c r="G142" i="44"/>
  <c r="G141" i="44"/>
  <c r="G140" i="44"/>
  <c r="G139" i="44"/>
  <c r="G138" i="44"/>
  <c r="G137" i="44"/>
  <c r="G136" i="44"/>
  <c r="G135" i="44"/>
  <c r="G134" i="44"/>
  <c r="G133" i="44"/>
  <c r="G132" i="44"/>
  <c r="G131" i="44"/>
  <c r="G130" i="44"/>
  <c r="G129" i="44"/>
  <c r="G128" i="44"/>
  <c r="G127" i="44"/>
  <c r="G126" i="44"/>
  <c r="G125" i="44"/>
  <c r="G124" i="44"/>
  <c r="G123" i="44"/>
  <c r="G122" i="44"/>
  <c r="G121" i="44"/>
  <c r="G120" i="44"/>
  <c r="G119" i="44"/>
  <c r="G118" i="44"/>
  <c r="G117" i="44"/>
  <c r="G116" i="44"/>
  <c r="G115" i="44"/>
  <c r="G114" i="44"/>
  <c r="G113" i="44"/>
  <c r="G112" i="44"/>
  <c r="G111" i="44"/>
  <c r="G110" i="44"/>
  <c r="G109" i="44"/>
  <c r="G108" i="44"/>
  <c r="G107" i="44"/>
  <c r="G106" i="44"/>
  <c r="G105" i="44"/>
  <c r="G104" i="44"/>
  <c r="G103" i="44"/>
  <c r="G102" i="44"/>
  <c r="G101" i="44"/>
  <c r="G100" i="44"/>
  <c r="G99" i="44"/>
  <c r="G98" i="44"/>
  <c r="G97" i="44"/>
  <c r="G96" i="44"/>
  <c r="G95" i="44"/>
  <c r="G94" i="44"/>
  <c r="G93" i="44"/>
  <c r="G92" i="44"/>
  <c r="G91" i="44"/>
  <c r="G90" i="44"/>
  <c r="G89" i="44"/>
  <c r="G88" i="44"/>
  <c r="G87" i="44"/>
  <c r="G86" i="44"/>
  <c r="G85" i="44"/>
  <c r="G84" i="44"/>
  <c r="G83" i="44"/>
  <c r="G82" i="44"/>
  <c r="G81" i="44"/>
  <c r="G80" i="44"/>
  <c r="G79" i="44"/>
  <c r="G78" i="44"/>
  <c r="G77" i="44"/>
  <c r="G76" i="44"/>
  <c r="G75" i="44"/>
  <c r="G74" i="44"/>
  <c r="G73" i="44"/>
  <c r="G72" i="44"/>
  <c r="G71" i="44"/>
  <c r="G70" i="44"/>
  <c r="G69" i="44"/>
  <c r="G68" i="44"/>
  <c r="G67" i="44"/>
  <c r="G66" i="44"/>
  <c r="G65" i="44"/>
  <c r="G64" i="44"/>
  <c r="G63" i="44"/>
  <c r="G62" i="44"/>
  <c r="G61" i="44"/>
  <c r="G60" i="44"/>
  <c r="G59" i="44"/>
  <c r="G58" i="44"/>
  <c r="G57" i="44"/>
  <c r="G56" i="44"/>
  <c r="G55" i="44"/>
  <c r="G54" i="44"/>
  <c r="G53" i="44"/>
  <c r="G52" i="44"/>
  <c r="G51" i="44"/>
  <c r="G50" i="44"/>
  <c r="G49" i="44"/>
  <c r="G48" i="44"/>
  <c r="G47" i="44"/>
  <c r="G46" i="44"/>
  <c r="G45" i="44"/>
  <c r="G44" i="44"/>
  <c r="G43" i="44"/>
  <c r="G42" i="44"/>
  <c r="G41" i="44"/>
  <c r="G40" i="44"/>
  <c r="G39" i="44"/>
  <c r="G38" i="44"/>
  <c r="G37" i="44"/>
  <c r="G36" i="44"/>
  <c r="G35" i="44"/>
  <c r="G34" i="44"/>
  <c r="G33" i="44"/>
  <c r="G32" i="44"/>
  <c r="G31" i="44"/>
  <c r="G30" i="44"/>
  <c r="G29" i="44"/>
  <c r="G28" i="44"/>
  <c r="G27" i="44"/>
  <c r="G26" i="44"/>
  <c r="G25" i="44"/>
  <c r="G24" i="44"/>
  <c r="G23" i="44"/>
  <c r="G22" i="44"/>
  <c r="G21" i="44"/>
  <c r="G20" i="44"/>
  <c r="G19" i="44"/>
  <c r="G18" i="44"/>
  <c r="G17" i="44"/>
  <c r="G16" i="44"/>
  <c r="G15" i="44"/>
  <c r="G14" i="44"/>
  <c r="G13" i="44"/>
  <c r="G11" i="44"/>
  <c r="G10" i="44"/>
  <c r="G9" i="44"/>
  <c r="G8" i="44"/>
  <c r="G158" i="43"/>
  <c r="G157" i="43"/>
  <c r="G156" i="43"/>
  <c r="G155" i="43"/>
  <c r="G154" i="43"/>
  <c r="G153" i="43"/>
  <c r="G152" i="43"/>
  <c r="G151" i="43"/>
  <c r="G150" i="43"/>
  <c r="G149" i="43"/>
  <c r="G148" i="43"/>
  <c r="G147" i="43"/>
  <c r="G146" i="43"/>
  <c r="G145" i="43"/>
  <c r="G144" i="43"/>
  <c r="G143" i="43"/>
  <c r="G142" i="43"/>
  <c r="G141" i="43"/>
  <c r="G140" i="43"/>
  <c r="G139" i="43"/>
  <c r="G138" i="43"/>
  <c r="G137" i="43"/>
  <c r="G136" i="43"/>
  <c r="G135" i="43"/>
  <c r="G134" i="43"/>
  <c r="G133" i="43"/>
  <c r="G132" i="43"/>
  <c r="G131" i="43"/>
  <c r="G130" i="43"/>
  <c r="G129" i="43"/>
  <c r="G128" i="43"/>
  <c r="G127" i="43"/>
  <c r="G126" i="43"/>
  <c r="G125" i="43"/>
  <c r="G124" i="43"/>
  <c r="G123" i="43"/>
  <c r="G122" i="43"/>
  <c r="G121" i="43"/>
  <c r="G120" i="43"/>
  <c r="G119" i="43"/>
  <c r="G118" i="43"/>
  <c r="G117" i="43"/>
  <c r="G116" i="43"/>
  <c r="G115" i="43"/>
  <c r="G114" i="43"/>
  <c r="G113" i="43"/>
  <c r="G112" i="43"/>
  <c r="G111" i="43"/>
  <c r="G110" i="43"/>
  <c r="G109" i="43"/>
  <c r="G108" i="43"/>
  <c r="G107" i="43"/>
  <c r="G106" i="43"/>
  <c r="G105" i="43"/>
  <c r="G104" i="43"/>
  <c r="G103" i="43"/>
  <c r="G102" i="43"/>
  <c r="G101" i="43"/>
  <c r="G100" i="43"/>
  <c r="G99" i="43"/>
  <c r="G98" i="43"/>
  <c r="G97" i="43"/>
  <c r="G96" i="43"/>
  <c r="G95" i="43"/>
  <c r="G94" i="43"/>
  <c r="G93" i="43"/>
  <c r="G92" i="43"/>
  <c r="G91" i="43"/>
  <c r="G90" i="43"/>
  <c r="G89" i="43"/>
  <c r="G88" i="43"/>
  <c r="G87" i="43"/>
  <c r="G86" i="43"/>
  <c r="G85" i="43"/>
  <c r="G84" i="43"/>
  <c r="G83" i="43"/>
  <c r="G82" i="43"/>
  <c r="G81" i="43"/>
  <c r="G80" i="43"/>
  <c r="G79" i="43"/>
  <c r="G78" i="43"/>
  <c r="G77" i="43"/>
  <c r="G76" i="43"/>
  <c r="G75" i="43"/>
  <c r="G74" i="43"/>
  <c r="G73" i="43"/>
  <c r="G72" i="43"/>
  <c r="G71" i="43"/>
  <c r="G70" i="43"/>
  <c r="G69" i="43"/>
  <c r="G68" i="43"/>
  <c r="G67" i="43"/>
  <c r="G66" i="43"/>
  <c r="G65" i="43"/>
  <c r="G64" i="43"/>
  <c r="G63" i="43"/>
  <c r="G62" i="43"/>
  <c r="G61" i="43"/>
  <c r="G60" i="43"/>
  <c r="G59" i="43"/>
  <c r="G58" i="43"/>
  <c r="G57" i="43"/>
  <c r="G56" i="43"/>
  <c r="G55" i="43"/>
  <c r="G54" i="43"/>
  <c r="G53" i="43"/>
  <c r="G52" i="43"/>
  <c r="G51" i="43"/>
  <c r="G50" i="43"/>
  <c r="G49" i="43"/>
  <c r="G48" i="43"/>
  <c r="G47" i="43"/>
  <c r="G46" i="43"/>
  <c r="G45" i="43"/>
  <c r="G44" i="43"/>
  <c r="G43" i="43"/>
  <c r="G42" i="43"/>
  <c r="G41" i="43"/>
  <c r="G40" i="43"/>
  <c r="G39" i="43"/>
  <c r="G38" i="43"/>
  <c r="G37" i="43"/>
  <c r="G36" i="43"/>
  <c r="G35" i="43"/>
  <c r="G34" i="43"/>
  <c r="G33" i="43"/>
  <c r="G32" i="43"/>
  <c r="G31" i="43"/>
  <c r="G30" i="43"/>
  <c r="G29" i="43"/>
  <c r="G28" i="43"/>
  <c r="G27" i="43"/>
  <c r="G26" i="43"/>
  <c r="G25" i="43"/>
  <c r="G24" i="43"/>
  <c r="G23" i="43"/>
  <c r="G22" i="43"/>
  <c r="G21" i="43"/>
  <c r="G20" i="43"/>
  <c r="G19" i="43"/>
  <c r="G18" i="43"/>
  <c r="G17" i="43"/>
  <c r="G16" i="43"/>
  <c r="G15" i="43"/>
  <c r="G14" i="43"/>
  <c r="G13" i="43"/>
  <c r="G12" i="43"/>
  <c r="G11" i="43"/>
  <c r="G10" i="43"/>
  <c r="G9" i="43"/>
  <c r="G8" i="43"/>
  <c r="G158" i="42"/>
  <c r="G157" i="42"/>
  <c r="G156" i="42"/>
  <c r="G155" i="42"/>
  <c r="G154" i="42"/>
  <c r="G153" i="42"/>
  <c r="G152" i="42"/>
  <c r="G151" i="42"/>
  <c r="G150" i="42"/>
  <c r="G149" i="42"/>
  <c r="G148" i="42"/>
  <c r="G147" i="42"/>
  <c r="G146" i="42"/>
  <c r="G145" i="42"/>
  <c r="G144" i="42"/>
  <c r="G143" i="42"/>
  <c r="G142" i="42"/>
  <c r="G141" i="42"/>
  <c r="G140" i="42"/>
  <c r="G139" i="42"/>
  <c r="G138" i="42"/>
  <c r="G137" i="42"/>
  <c r="G136" i="42"/>
  <c r="G135" i="42"/>
  <c r="G134" i="42"/>
  <c r="G133" i="42"/>
  <c r="G132" i="42"/>
  <c r="G131" i="42"/>
  <c r="G130" i="42"/>
  <c r="G129" i="42"/>
  <c r="G128" i="42"/>
  <c r="G127" i="42"/>
  <c r="G126" i="42"/>
  <c r="G125" i="42"/>
  <c r="G124" i="42"/>
  <c r="G123" i="42"/>
  <c r="G122" i="42"/>
  <c r="G121" i="42"/>
  <c r="G120" i="42"/>
  <c r="G119" i="42"/>
  <c r="G118" i="42"/>
  <c r="G117" i="42"/>
  <c r="G116" i="42"/>
  <c r="G115" i="42"/>
  <c r="G114" i="42"/>
  <c r="G113" i="42"/>
  <c r="G112" i="42"/>
  <c r="G111" i="42"/>
  <c r="G110" i="42"/>
  <c r="G109" i="42"/>
  <c r="G108" i="42"/>
  <c r="G107" i="42"/>
  <c r="G106" i="42"/>
  <c r="G105" i="42"/>
  <c r="G104" i="42"/>
  <c r="G103" i="42"/>
  <c r="G102" i="42"/>
  <c r="G101" i="42"/>
  <c r="G100" i="42"/>
  <c r="G99" i="42"/>
  <c r="G98" i="42"/>
  <c r="G97" i="42"/>
  <c r="G96" i="42"/>
  <c r="G95" i="42"/>
  <c r="G94" i="42"/>
  <c r="G93" i="42"/>
  <c r="G92" i="42"/>
  <c r="G91" i="42"/>
  <c r="G90" i="42"/>
  <c r="G89" i="42"/>
  <c r="G88" i="42"/>
  <c r="G87" i="42"/>
  <c r="G86" i="42"/>
  <c r="G85" i="42"/>
  <c r="G84" i="42"/>
  <c r="G83" i="42"/>
  <c r="G82" i="42"/>
  <c r="G81" i="42"/>
  <c r="G80" i="42"/>
  <c r="G79" i="42"/>
  <c r="G78" i="42"/>
  <c r="G77" i="42"/>
  <c r="G76" i="42"/>
  <c r="G75" i="42"/>
  <c r="G74" i="42"/>
  <c r="G73" i="42"/>
  <c r="G72" i="42"/>
  <c r="G71" i="42"/>
  <c r="G70" i="42"/>
  <c r="G69" i="42"/>
  <c r="G68" i="42"/>
  <c r="G67" i="42"/>
  <c r="G66" i="42"/>
  <c r="G65" i="42"/>
  <c r="G64" i="42"/>
  <c r="G63" i="42"/>
  <c r="G62" i="42"/>
  <c r="G61" i="42"/>
  <c r="G60" i="42"/>
  <c r="G59" i="42"/>
  <c r="G58" i="42"/>
  <c r="G57" i="42"/>
  <c r="G56" i="42"/>
  <c r="G55" i="42"/>
  <c r="G54" i="42"/>
  <c r="G53" i="42"/>
  <c r="G52" i="42"/>
  <c r="G51" i="42"/>
  <c r="G50" i="42"/>
  <c r="G49" i="42"/>
  <c r="G48" i="42"/>
  <c r="G47" i="42"/>
  <c r="G46" i="42"/>
  <c r="G45" i="42"/>
  <c r="G44" i="42"/>
  <c r="G43" i="42"/>
  <c r="G42" i="42"/>
  <c r="G41" i="42"/>
  <c r="G40" i="42"/>
  <c r="G39" i="42"/>
  <c r="G38" i="42"/>
  <c r="G37" i="42"/>
  <c r="G36" i="42"/>
  <c r="G35" i="42"/>
  <c r="G34" i="42"/>
  <c r="G33" i="42"/>
  <c r="G32" i="42"/>
  <c r="G31" i="42"/>
  <c r="G30" i="42"/>
  <c r="G29" i="42"/>
  <c r="G28" i="42"/>
  <c r="G27" i="42"/>
  <c r="G26" i="42"/>
  <c r="G25" i="42"/>
  <c r="G24" i="42"/>
  <c r="G23" i="42"/>
  <c r="G22" i="42"/>
  <c r="G21" i="42"/>
  <c r="G20" i="42"/>
  <c r="G19" i="42"/>
  <c r="G18" i="42"/>
  <c r="G17" i="42"/>
  <c r="G16" i="42"/>
  <c r="G15" i="42"/>
  <c r="G14" i="42"/>
  <c r="G13" i="42"/>
  <c r="G12" i="42"/>
  <c r="G11" i="42"/>
  <c r="G10" i="42"/>
  <c r="G9" i="42"/>
  <c r="G8" i="42"/>
  <c r="G158" i="40"/>
  <c r="G157" i="40"/>
  <c r="G156" i="40"/>
  <c r="G155" i="40"/>
  <c r="G154" i="40"/>
  <c r="G153" i="40"/>
  <c r="G152" i="40"/>
  <c r="G151" i="40"/>
  <c r="G150" i="40"/>
  <c r="G149" i="40"/>
  <c r="G148" i="40"/>
  <c r="G147" i="40"/>
  <c r="G146" i="40"/>
  <c r="G145" i="40"/>
  <c r="G144" i="40"/>
  <c r="G143" i="40"/>
  <c r="G142" i="40"/>
  <c r="G141" i="40"/>
  <c r="G140" i="40"/>
  <c r="G139" i="40"/>
  <c r="G138" i="40"/>
  <c r="G137" i="40"/>
  <c r="G136" i="40"/>
  <c r="G135" i="40"/>
  <c r="G134" i="40"/>
  <c r="G133" i="40"/>
  <c r="G132" i="40"/>
  <c r="G131" i="40"/>
  <c r="G130" i="40"/>
  <c r="G129" i="40"/>
  <c r="G128" i="40"/>
  <c r="G127" i="40"/>
  <c r="G126" i="40"/>
  <c r="G125" i="40"/>
  <c r="G124" i="40"/>
  <c r="G123" i="40"/>
  <c r="G122" i="40"/>
  <c r="G121" i="40"/>
  <c r="G120" i="40"/>
  <c r="G119" i="40"/>
  <c r="G118" i="40"/>
  <c r="G117" i="40"/>
  <c r="G116" i="40"/>
  <c r="G115" i="40"/>
  <c r="G114" i="40"/>
  <c r="G113" i="40"/>
  <c r="G112" i="40"/>
  <c r="G111" i="40"/>
  <c r="G110" i="40"/>
  <c r="G109" i="40"/>
  <c r="G108" i="40"/>
  <c r="G107" i="40"/>
  <c r="G106" i="40"/>
  <c r="G105" i="40"/>
  <c r="G104" i="40"/>
  <c r="G103" i="40"/>
  <c r="G102" i="40"/>
  <c r="G101" i="40"/>
  <c r="G100" i="40"/>
  <c r="G99" i="40"/>
  <c r="G98" i="40"/>
  <c r="G97" i="40"/>
  <c r="G96" i="40"/>
  <c r="G95" i="40"/>
  <c r="G94" i="40"/>
  <c r="G93" i="40"/>
  <c r="G92" i="40"/>
  <c r="G91" i="40"/>
  <c r="G90" i="40"/>
  <c r="G89" i="40"/>
  <c r="G88" i="40"/>
  <c r="G87" i="40"/>
  <c r="G86" i="40"/>
  <c r="G85" i="40"/>
  <c r="G84" i="40"/>
  <c r="G83" i="40"/>
  <c r="G82" i="40"/>
  <c r="G81" i="40"/>
  <c r="G80" i="40"/>
  <c r="G79"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48" i="40"/>
  <c r="G47" i="40"/>
  <c r="G46" i="40"/>
  <c r="G45" i="40"/>
  <c r="G44" i="40"/>
  <c r="G43" i="40"/>
  <c r="G42" i="40"/>
  <c r="G41" i="40"/>
  <c r="G40" i="40"/>
  <c r="G39" i="40"/>
  <c r="G38" i="40"/>
  <c r="G37" i="40"/>
  <c r="G36" i="40"/>
  <c r="G35" i="40"/>
  <c r="G34" i="40"/>
  <c r="G33" i="40"/>
  <c r="G32" i="40"/>
  <c r="G31" i="40"/>
  <c r="G30" i="40"/>
  <c r="G29" i="40"/>
  <c r="G28" i="40"/>
  <c r="G27" i="40"/>
  <c r="G26" i="40"/>
  <c r="G25" i="40"/>
  <c r="G24" i="40"/>
  <c r="G23" i="40"/>
  <c r="G22" i="40"/>
  <c r="G21" i="40"/>
  <c r="G20" i="40"/>
  <c r="G19" i="40"/>
  <c r="G18" i="40"/>
  <c r="G17" i="40"/>
  <c r="G16" i="40"/>
  <c r="G15" i="40"/>
  <c r="G14" i="40"/>
  <c r="G13" i="40"/>
  <c r="G12" i="40"/>
  <c r="G11" i="40"/>
  <c r="G10" i="40"/>
  <c r="G9" i="40"/>
  <c r="G8" i="40"/>
  <c r="G158" i="39"/>
  <c r="G157" i="39"/>
  <c r="G156" i="39"/>
  <c r="G155" i="39"/>
  <c r="G154" i="39"/>
  <c r="G153" i="39"/>
  <c r="G152" i="39"/>
  <c r="G151" i="39"/>
  <c r="G150" i="39"/>
  <c r="G149" i="39"/>
  <c r="G148" i="39"/>
  <c r="G147" i="39"/>
  <c r="G146" i="39"/>
  <c r="G145" i="39"/>
  <c r="G144" i="39"/>
  <c r="G143" i="39"/>
  <c r="G142" i="39"/>
  <c r="G141" i="39"/>
  <c r="G140" i="39"/>
  <c r="G139" i="39"/>
  <c r="G138" i="39"/>
  <c r="G137" i="39"/>
  <c r="G136" i="39"/>
  <c r="G135" i="39"/>
  <c r="G134" i="39"/>
  <c r="G133" i="39"/>
  <c r="G132" i="39"/>
  <c r="G131" i="39"/>
  <c r="G130" i="39"/>
  <c r="G129" i="39"/>
  <c r="G128" i="39"/>
  <c r="G127" i="39"/>
  <c r="G126" i="39"/>
  <c r="G125" i="39"/>
  <c r="G124" i="39"/>
  <c r="G123" i="39"/>
  <c r="G122" i="39"/>
  <c r="G121" i="39"/>
  <c r="G120" i="39"/>
  <c r="G119" i="39"/>
  <c r="G118" i="39"/>
  <c r="G117" i="39"/>
  <c r="G116" i="39"/>
  <c r="G115" i="39"/>
  <c r="G114" i="39"/>
  <c r="G113" i="39"/>
  <c r="G112" i="39"/>
  <c r="G111" i="39"/>
  <c r="G110" i="39"/>
  <c r="G109" i="39"/>
  <c r="G108" i="39"/>
  <c r="G107" i="39"/>
  <c r="G106" i="39"/>
  <c r="G105" i="39"/>
  <c r="G104" i="39"/>
  <c r="G103" i="39"/>
  <c r="G102" i="39"/>
  <c r="G101" i="39"/>
  <c r="G100" i="39"/>
  <c r="G99" i="39"/>
  <c r="G98" i="39"/>
  <c r="G97" i="39"/>
  <c r="G96" i="39"/>
  <c r="G95" i="39"/>
  <c r="G94" i="39"/>
  <c r="G93" i="39"/>
  <c r="G92" i="39"/>
  <c r="G91" i="39"/>
  <c r="G90" i="39"/>
  <c r="G89" i="39"/>
  <c r="G88" i="39"/>
  <c r="G87" i="39"/>
  <c r="G86" i="39"/>
  <c r="G85" i="39"/>
  <c r="G84" i="39"/>
  <c r="G83" i="39"/>
  <c r="G82" i="39"/>
  <c r="G81" i="39"/>
  <c r="G80" i="39"/>
  <c r="G79" i="39"/>
  <c r="G78" i="39"/>
  <c r="G77" i="39"/>
  <c r="G76" i="39"/>
  <c r="G75" i="39"/>
  <c r="G74" i="39"/>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G9" i="39"/>
  <c r="G8" i="39"/>
  <c r="G158" i="38"/>
  <c r="G157" i="38"/>
  <c r="G156" i="38"/>
  <c r="G155" i="38"/>
  <c r="G154" i="38"/>
  <c r="G153" i="38"/>
  <c r="G152" i="38"/>
  <c r="G151" i="38"/>
  <c r="G150" i="38"/>
  <c r="G149" i="38"/>
  <c r="G148" i="38"/>
  <c r="G147" i="38"/>
  <c r="G146" i="38"/>
  <c r="G145" i="38"/>
  <c r="G144" i="38"/>
  <c r="G143" i="38"/>
  <c r="G142" i="38"/>
  <c r="G141" i="38"/>
  <c r="G140" i="38"/>
  <c r="G139" i="38"/>
  <c r="G138" i="38"/>
  <c r="G137" i="38"/>
  <c r="G136" i="38"/>
  <c r="G135" i="38"/>
  <c r="G134" i="38"/>
  <c r="G133" i="38"/>
  <c r="G132" i="38"/>
  <c r="G131" i="38"/>
  <c r="G130" i="38"/>
  <c r="G129" i="38"/>
  <c r="G128" i="38"/>
  <c r="G127" i="38"/>
  <c r="G126" i="38"/>
  <c r="G125" i="38"/>
  <c r="G124" i="38"/>
  <c r="G123" i="38"/>
  <c r="G122" i="38"/>
  <c r="G121" i="38"/>
  <c r="G120" i="38"/>
  <c r="G119" i="38"/>
  <c r="G118" i="38"/>
  <c r="G117" i="38"/>
  <c r="G116" i="38"/>
  <c r="G115" i="38"/>
  <c r="G114" i="38"/>
  <c r="G113" i="38"/>
  <c r="G112" i="38"/>
  <c r="G111" i="38"/>
  <c r="G110" i="38"/>
  <c r="G109" i="38"/>
  <c r="G108" i="38"/>
  <c r="G107" i="38"/>
  <c r="G106" i="38"/>
  <c r="G105" i="38"/>
  <c r="G104" i="38"/>
  <c r="G103" i="38"/>
  <c r="G102" i="38"/>
  <c r="G101" i="38"/>
  <c r="G100" i="38"/>
  <c r="G99" i="38"/>
  <c r="G98" i="38"/>
  <c r="G97" i="38"/>
  <c r="G96" i="38"/>
  <c r="G95" i="38"/>
  <c r="G94" i="38"/>
  <c r="G93" i="38"/>
  <c r="G92" i="38"/>
  <c r="G91" i="38"/>
  <c r="G90" i="38"/>
  <c r="G89" i="38"/>
  <c r="G88" i="38"/>
  <c r="G87" i="38"/>
  <c r="G86" i="38"/>
  <c r="G85" i="38"/>
  <c r="G84" i="38"/>
  <c r="G83" i="38"/>
  <c r="G82" i="38"/>
  <c r="G81" i="38"/>
  <c r="G80" i="38"/>
  <c r="G79" i="38"/>
  <c r="G78" i="38"/>
  <c r="G77" i="38"/>
  <c r="G76" i="38"/>
  <c r="G75" i="38"/>
  <c r="G74" i="38"/>
  <c r="G73" i="38"/>
  <c r="G72" i="38"/>
  <c r="G71" i="38"/>
  <c r="G70" i="38"/>
  <c r="G69" i="38"/>
  <c r="G68" i="38"/>
  <c r="G67" i="38"/>
  <c r="G66" i="38"/>
  <c r="G65" i="38"/>
  <c r="G64" i="38"/>
  <c r="G63" i="38"/>
  <c r="G62" i="38"/>
  <c r="G61" i="38"/>
  <c r="G60" i="38"/>
  <c r="G59" i="38"/>
  <c r="G58" i="38"/>
  <c r="G57" i="38"/>
  <c r="G56" i="38"/>
  <c r="G55" i="38"/>
  <c r="G54" i="38"/>
  <c r="G53" i="38"/>
  <c r="G52" i="38"/>
  <c r="G51" i="38"/>
  <c r="G50" i="38"/>
  <c r="G49" i="38"/>
  <c r="G48" i="38"/>
  <c r="G47" i="38"/>
  <c r="G46" i="38"/>
  <c r="G45" i="38"/>
  <c r="G44" i="38"/>
  <c r="G43" i="38"/>
  <c r="G42" i="38"/>
  <c r="G41" i="38"/>
  <c r="G40" i="38"/>
  <c r="G39" i="38"/>
  <c r="G38" i="38"/>
  <c r="G37" i="38"/>
  <c r="G36" i="38"/>
  <c r="G35" i="38"/>
  <c r="G34" i="38"/>
  <c r="G33" i="38"/>
  <c r="G32" i="38"/>
  <c r="G31" i="38"/>
  <c r="G30" i="38"/>
  <c r="G29" i="38"/>
  <c r="G28" i="38"/>
  <c r="G27" i="38"/>
  <c r="G26" i="38"/>
  <c r="G25" i="38"/>
  <c r="G24" i="38"/>
  <c r="G23" i="38"/>
  <c r="G22" i="38"/>
  <c r="G21" i="38"/>
  <c r="G20" i="38"/>
  <c r="G19" i="38"/>
  <c r="G18" i="38"/>
  <c r="G17" i="38"/>
  <c r="G16" i="38"/>
  <c r="G15" i="38"/>
  <c r="G14" i="38"/>
  <c r="G13" i="38"/>
  <c r="G12" i="38"/>
  <c r="G11" i="38"/>
  <c r="G10" i="38"/>
  <c r="G9" i="38"/>
  <c r="G8" i="38"/>
  <c r="G158" i="37"/>
  <c r="G157" i="37"/>
  <c r="G155" i="37"/>
  <c r="G154" i="37"/>
  <c r="G153" i="37"/>
  <c r="G152" i="37"/>
  <c r="G151" i="37"/>
  <c r="G150" i="37"/>
  <c r="G149" i="37"/>
  <c r="G148" i="37"/>
  <c r="G147" i="37"/>
  <c r="G146" i="37"/>
  <c r="G145" i="37"/>
  <c r="G144" i="37"/>
  <c r="G143" i="37"/>
  <c r="G142" i="37"/>
  <c r="G141" i="37"/>
  <c r="G140" i="37"/>
  <c r="G139" i="37"/>
  <c r="G138" i="37"/>
  <c r="G137" i="37"/>
  <c r="G136" i="37"/>
  <c r="G135" i="37"/>
  <c r="G134" i="37"/>
  <c r="G133" i="37"/>
  <c r="G132" i="37"/>
  <c r="G131" i="37"/>
  <c r="G130" i="37"/>
  <c r="G129" i="37"/>
  <c r="G128" i="37"/>
  <c r="G127" i="37"/>
  <c r="G126" i="37"/>
  <c r="G125" i="37"/>
  <c r="G124" i="37"/>
  <c r="G123" i="37"/>
  <c r="G122" i="37"/>
  <c r="G121" i="37"/>
  <c r="G120" i="37"/>
  <c r="G119" i="37"/>
  <c r="G118" i="37"/>
  <c r="G117" i="37"/>
  <c r="G116" i="37"/>
  <c r="G115" i="37"/>
  <c r="G114" i="37"/>
  <c r="G113" i="37"/>
  <c r="G112" i="37"/>
  <c r="G111" i="37"/>
  <c r="G110" i="37"/>
  <c r="G109" i="37"/>
  <c r="G108" i="37"/>
  <c r="G107" i="37"/>
  <c r="G106" i="37"/>
  <c r="G105" i="37"/>
  <c r="G104" i="37"/>
  <c r="G103" i="37"/>
  <c r="G102" i="37"/>
  <c r="G101" i="37"/>
  <c r="G100" i="37"/>
  <c r="G99" i="37"/>
  <c r="G98" i="37"/>
  <c r="G97" i="37"/>
  <c r="G96" i="37"/>
  <c r="G95" i="37"/>
  <c r="G94" i="37"/>
  <c r="G93" i="37"/>
  <c r="G92" i="37"/>
  <c r="G91" i="37"/>
  <c r="G90" i="37"/>
  <c r="G89" i="37"/>
  <c r="G88" i="37"/>
  <c r="G87" i="37"/>
  <c r="G86" i="37"/>
  <c r="G85" i="37"/>
  <c r="G84" i="37"/>
  <c r="G83" i="37"/>
  <c r="G82" i="37"/>
  <c r="G81" i="37"/>
  <c r="G80" i="37"/>
  <c r="G79" i="37"/>
  <c r="G78" i="37"/>
  <c r="G77" i="37"/>
  <c r="G76" i="37"/>
  <c r="G75" i="37"/>
  <c r="G74" i="37"/>
  <c r="G73" i="37"/>
  <c r="G72" i="37"/>
  <c r="G71" i="37"/>
  <c r="G70" i="37"/>
  <c r="G69" i="37"/>
  <c r="G68" i="37"/>
  <c r="G67" i="37"/>
  <c r="G66" i="37"/>
  <c r="G65" i="37"/>
  <c r="G64" i="37"/>
  <c r="G63" i="37"/>
  <c r="G62" i="37"/>
  <c r="G61" i="37"/>
  <c r="G60" i="37"/>
  <c r="G59" i="37"/>
  <c r="G58" i="37"/>
  <c r="G57" i="37"/>
  <c r="G56" i="37"/>
  <c r="G55" i="37"/>
  <c r="G54" i="37"/>
  <c r="G53" i="37"/>
  <c r="G52" i="37"/>
  <c r="G51" i="37"/>
  <c r="G50" i="37"/>
  <c r="G49" i="37"/>
  <c r="G48" i="37"/>
  <c r="G47" i="37"/>
  <c r="G46" i="37"/>
  <c r="G45" i="37"/>
  <c r="G44" i="37"/>
  <c r="G43" i="37"/>
  <c r="G42" i="37"/>
  <c r="G41" i="37"/>
  <c r="G40" i="37"/>
  <c r="G39" i="37"/>
  <c r="G38" i="37"/>
  <c r="G37" i="37"/>
  <c r="G36" i="37"/>
  <c r="G35" i="37"/>
  <c r="G34" i="37"/>
  <c r="G33" i="37"/>
  <c r="G32" i="37"/>
  <c r="G31" i="37"/>
  <c r="G30" i="37"/>
  <c r="G29" i="37"/>
  <c r="G28" i="37"/>
  <c r="G27" i="37"/>
  <c r="G26" i="37"/>
  <c r="G25" i="37"/>
  <c r="G24" i="37"/>
  <c r="G23" i="37"/>
  <c r="G22" i="37"/>
  <c r="G21" i="37"/>
  <c r="G20" i="37"/>
  <c r="G19" i="37"/>
  <c r="G18" i="37"/>
  <c r="G17" i="37"/>
  <c r="G16" i="37"/>
  <c r="G15" i="37"/>
  <c r="G14" i="37"/>
  <c r="G13" i="37"/>
  <c r="G12" i="37"/>
  <c r="G11" i="37"/>
  <c r="G10" i="37"/>
  <c r="G9" i="37"/>
  <c r="G8" i="37"/>
  <c r="G158" i="36"/>
  <c r="G157" i="36"/>
  <c r="G155" i="36"/>
  <c r="G154" i="36"/>
  <c r="G153" i="36"/>
  <c r="G152" i="36"/>
  <c r="G151" i="36"/>
  <c r="G150" i="36"/>
  <c r="G149" i="36"/>
  <c r="G148" i="36"/>
  <c r="G147" i="36"/>
  <c r="G146" i="36"/>
  <c r="G145" i="36"/>
  <c r="G144" i="36"/>
  <c r="G143" i="36"/>
  <c r="G142" i="36"/>
  <c r="G141" i="36"/>
  <c r="G140" i="36"/>
  <c r="G139" i="36"/>
  <c r="G138" i="36"/>
  <c r="G137" i="36"/>
  <c r="G136" i="36"/>
  <c r="G135" i="36"/>
  <c r="G134" i="36"/>
  <c r="G133" i="36"/>
  <c r="G132" i="36"/>
  <c r="G131" i="36"/>
  <c r="G130" i="36"/>
  <c r="G129" i="36"/>
  <c r="G128" i="36"/>
  <c r="G127" i="36"/>
  <c r="G126" i="36"/>
  <c r="G125" i="36"/>
  <c r="G124" i="36"/>
  <c r="G123" i="36"/>
  <c r="G122" i="36"/>
  <c r="G121" i="36"/>
  <c r="G120" i="36"/>
  <c r="G119" i="36"/>
  <c r="G118" i="36"/>
  <c r="G117" i="36"/>
  <c r="G116" i="36"/>
  <c r="G115" i="36"/>
  <c r="G114" i="36"/>
  <c r="G113" i="36"/>
  <c r="G112" i="36"/>
  <c r="G111" i="36"/>
  <c r="G110" i="36"/>
  <c r="G109" i="36"/>
  <c r="G108" i="36"/>
  <c r="G107" i="36"/>
  <c r="G106" i="36"/>
  <c r="G105" i="36"/>
  <c r="G104" i="36"/>
  <c r="G103" i="36"/>
  <c r="G102" i="36"/>
  <c r="G101" i="36"/>
  <c r="G100" i="36"/>
  <c r="G99" i="36"/>
  <c r="G98" i="36"/>
  <c r="G97" i="36"/>
  <c r="G96" i="36"/>
  <c r="G95" i="36"/>
  <c r="G94" i="36"/>
  <c r="G93" i="36"/>
  <c r="G92" i="36"/>
  <c r="G91" i="36"/>
  <c r="G90" i="36"/>
  <c r="G89" i="36"/>
  <c r="G88" i="36"/>
  <c r="G87" i="36"/>
  <c r="G86" i="36"/>
  <c r="G85" i="36"/>
  <c r="G84" i="36"/>
  <c r="G83" i="36"/>
  <c r="G82" i="36"/>
  <c r="G81" i="36"/>
  <c r="G80" i="36"/>
  <c r="G79" i="36"/>
  <c r="G78" i="36"/>
  <c r="G77" i="36"/>
  <c r="G76" i="36"/>
  <c r="G75" i="36"/>
  <c r="G74" i="36"/>
  <c r="G73" i="36"/>
  <c r="G72" i="36"/>
  <c r="G71" i="36"/>
  <c r="G70" i="36"/>
  <c r="G69" i="36"/>
  <c r="G68" i="36"/>
  <c r="G67" i="36"/>
  <c r="G66" i="36"/>
  <c r="G65" i="36"/>
  <c r="G64" i="36"/>
  <c r="G63" i="36"/>
  <c r="G62" i="36"/>
  <c r="G61" i="36"/>
  <c r="G60" i="36"/>
  <c r="G59" i="36"/>
  <c r="G58" i="36"/>
  <c r="G57" i="36"/>
  <c r="G56" i="36"/>
  <c r="G55" i="36"/>
  <c r="G54" i="36"/>
  <c r="G53" i="36"/>
  <c r="G52" i="36"/>
  <c r="G51" i="36"/>
  <c r="G50" i="36"/>
  <c r="G49" i="36"/>
  <c r="G48" i="36"/>
  <c r="G47" i="36"/>
  <c r="G46" i="36"/>
  <c r="G45" i="36"/>
  <c r="G44" i="36"/>
  <c r="G43" i="36"/>
  <c r="G42" i="36"/>
  <c r="G41" i="36"/>
  <c r="G40" i="36"/>
  <c r="G39" i="36"/>
  <c r="G38" i="36"/>
  <c r="G37" i="36"/>
  <c r="G36" i="36"/>
  <c r="G35" i="36"/>
  <c r="G34" i="36"/>
  <c r="G33" i="36"/>
  <c r="G32" i="36"/>
  <c r="G31" i="36"/>
  <c r="G30" i="36"/>
  <c r="G29" i="36"/>
  <c r="G28" i="36"/>
  <c r="G27" i="36"/>
  <c r="G26" i="36"/>
  <c r="G25" i="36"/>
  <c r="G24" i="36"/>
  <c r="G23" i="36"/>
  <c r="G22" i="36"/>
  <c r="G21" i="36"/>
  <c r="G20" i="36"/>
  <c r="G19" i="36"/>
  <c r="G18" i="36"/>
  <c r="G17" i="36"/>
  <c r="G16" i="36"/>
  <c r="G15" i="36"/>
  <c r="G14" i="36"/>
  <c r="G13" i="36"/>
  <c r="G12" i="36"/>
  <c r="G11" i="36"/>
  <c r="G10" i="36"/>
  <c r="G9" i="36"/>
  <c r="G8" i="36"/>
  <c r="G158" i="35"/>
  <c r="G157" i="35"/>
  <c r="G156" i="35"/>
  <c r="G155" i="35"/>
  <c r="G154" i="35"/>
  <c r="G153" i="35"/>
  <c r="G152" i="35"/>
  <c r="G151" i="35"/>
  <c r="G150" i="35"/>
  <c r="G149" i="35"/>
  <c r="G148" i="35"/>
  <c r="G147" i="35"/>
  <c r="G146" i="35"/>
  <c r="G145" i="35"/>
  <c r="G144" i="35"/>
  <c r="G143" i="35"/>
  <c r="G142" i="35"/>
  <c r="G141" i="35"/>
  <c r="G140" i="35"/>
  <c r="G139" i="35"/>
  <c r="G138" i="35"/>
  <c r="G137" i="35"/>
  <c r="G136" i="35"/>
  <c r="G135" i="35"/>
  <c r="G134" i="35"/>
  <c r="G133" i="35"/>
  <c r="G132" i="35"/>
  <c r="G131" i="35"/>
  <c r="G130" i="35"/>
  <c r="G129" i="35"/>
  <c r="G128" i="35"/>
  <c r="G127" i="35"/>
  <c r="G126" i="35"/>
  <c r="G125" i="35"/>
  <c r="G124" i="35"/>
  <c r="G123" i="35"/>
  <c r="G122" i="35"/>
  <c r="G121" i="35"/>
  <c r="G120" i="35"/>
  <c r="G119" i="35"/>
  <c r="G118" i="35"/>
  <c r="G117" i="35"/>
  <c r="G116" i="35"/>
  <c r="G115" i="35"/>
  <c r="G114" i="35"/>
  <c r="G113" i="35"/>
  <c r="G112" i="35"/>
  <c r="G111" i="35"/>
  <c r="G110" i="35"/>
  <c r="G109" i="35"/>
  <c r="G108" i="35"/>
  <c r="G107" i="35"/>
  <c r="G106" i="35"/>
  <c r="G105" i="35"/>
  <c r="G104" i="35"/>
  <c r="G103" i="35"/>
  <c r="G102" i="35"/>
  <c r="G101" i="35"/>
  <c r="G100" i="35"/>
  <c r="G99" i="35"/>
  <c r="G98" i="35"/>
  <c r="G97" i="35"/>
  <c r="G96" i="35"/>
  <c r="G95" i="35"/>
  <c r="G94" i="35"/>
  <c r="G93" i="35"/>
  <c r="G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0" i="34"/>
  <c r="G9" i="34"/>
  <c r="G8" i="34"/>
  <c r="G158" i="33"/>
  <c r="G157" i="33"/>
  <c r="G155" i="33"/>
  <c r="G154" i="33"/>
  <c r="G153" i="33"/>
  <c r="G152" i="33"/>
  <c r="G151" i="33"/>
  <c r="G150" i="33"/>
  <c r="G149" i="33"/>
  <c r="G148" i="33"/>
  <c r="G147" i="33"/>
  <c r="G146" i="33"/>
  <c r="G145" i="33"/>
  <c r="G144" i="33"/>
  <c r="G143" i="33"/>
  <c r="G142" i="33"/>
  <c r="G141" i="33"/>
  <c r="G140" i="33"/>
  <c r="G139" i="33"/>
  <c r="G138" i="33"/>
  <c r="G137" i="33"/>
  <c r="G136" i="33"/>
  <c r="G135" i="33"/>
  <c r="G134" i="33"/>
  <c r="G133" i="33"/>
  <c r="G132" i="33"/>
  <c r="G131" i="33"/>
  <c r="G130" i="33"/>
  <c r="G129" i="33"/>
  <c r="G128" i="33"/>
  <c r="G127" i="33"/>
  <c r="G126" i="33"/>
  <c r="G125" i="33"/>
  <c r="G124" i="33"/>
  <c r="G123" i="33"/>
  <c r="G122" i="33"/>
  <c r="G121" i="33"/>
  <c r="G120" i="33"/>
  <c r="G119" i="33"/>
  <c r="G118" i="33"/>
  <c r="G117" i="33"/>
  <c r="G116" i="33"/>
  <c r="G115" i="33"/>
  <c r="G114" i="33"/>
  <c r="G113" i="33"/>
  <c r="G112" i="33"/>
  <c r="G111" i="33"/>
  <c r="G110" i="33"/>
  <c r="G109" i="33"/>
  <c r="G108" i="33"/>
  <c r="G107" i="33"/>
  <c r="G106" i="33"/>
  <c r="G105" i="33"/>
  <c r="G104" i="33"/>
  <c r="G103" i="33"/>
  <c r="G102" i="33"/>
  <c r="G101" i="33"/>
  <c r="G100" i="33"/>
  <c r="G99" i="33"/>
  <c r="G98" i="33"/>
  <c r="G97" i="33"/>
  <c r="G96" i="33"/>
  <c r="G95" i="33"/>
  <c r="G94" i="33"/>
  <c r="G93" i="33"/>
  <c r="G92" i="33"/>
  <c r="G91" i="33"/>
  <c r="G90" i="33"/>
  <c r="G89" i="33"/>
  <c r="G88" i="33"/>
  <c r="G87" i="33"/>
  <c r="G86" i="33"/>
  <c r="G85" i="33"/>
  <c r="G84" i="33"/>
  <c r="G83" i="33"/>
  <c r="G82" i="33"/>
  <c r="G81" i="33"/>
  <c r="G80" i="33"/>
  <c r="G79" i="33"/>
  <c r="G78" i="33"/>
  <c r="G77" i="33"/>
  <c r="G76" i="33"/>
  <c r="G75" i="33"/>
  <c r="G74" i="33"/>
  <c r="G73" i="33"/>
  <c r="G72" i="33"/>
  <c r="G71" i="33"/>
  <c r="G70" i="33"/>
  <c r="G69" i="33"/>
  <c r="G68" i="33"/>
  <c r="G67" i="33"/>
  <c r="G66" i="33"/>
  <c r="G65" i="33"/>
  <c r="G64" i="33"/>
  <c r="G63" i="33"/>
  <c r="G62" i="33"/>
  <c r="G61" i="33"/>
  <c r="G60" i="33"/>
  <c r="G59" i="33"/>
  <c r="G58" i="33"/>
  <c r="G57" i="33"/>
  <c r="G56" i="33"/>
  <c r="G55" i="33"/>
  <c r="G54" i="33"/>
  <c r="G53" i="33"/>
  <c r="G52" i="33"/>
  <c r="G51" i="33"/>
  <c r="G50" i="33"/>
  <c r="G49" i="33"/>
  <c r="G48" i="33"/>
  <c r="G47" i="33"/>
  <c r="G46" i="33"/>
  <c r="G45" i="33"/>
  <c r="G44" i="33"/>
  <c r="G43" i="33"/>
  <c r="G42" i="33"/>
  <c r="G41" i="33"/>
  <c r="G40" i="33"/>
  <c r="G39" i="33"/>
  <c r="G38" i="33"/>
  <c r="G37" i="33"/>
  <c r="G36" i="33"/>
  <c r="G35" i="33"/>
  <c r="G34" i="33"/>
  <c r="G33" i="33"/>
  <c r="G32" i="33"/>
  <c r="G31" i="33"/>
  <c r="G30" i="33"/>
  <c r="G29" i="33"/>
  <c r="G28" i="33"/>
  <c r="G27" i="33"/>
  <c r="G26" i="33"/>
  <c r="G25" i="33"/>
  <c r="G24" i="33"/>
  <c r="G23" i="33"/>
  <c r="G22" i="33"/>
  <c r="G21" i="33"/>
  <c r="G20" i="33"/>
  <c r="G19" i="33"/>
  <c r="G18" i="33"/>
  <c r="G17" i="33"/>
  <c r="G16" i="33"/>
  <c r="G15" i="33"/>
  <c r="G14" i="33"/>
  <c r="G13" i="33"/>
  <c r="G12" i="33"/>
  <c r="G11" i="33"/>
  <c r="G10" i="33"/>
  <c r="G9" i="33"/>
  <c r="G8" i="33"/>
  <c r="G158" i="32"/>
  <c r="G157" i="32"/>
  <c r="G156" i="32"/>
  <c r="G154" i="32"/>
  <c r="G153" i="32"/>
  <c r="G152" i="32"/>
  <c r="G151" i="32"/>
  <c r="G150" i="32"/>
  <c r="G149" i="32"/>
  <c r="G148" i="32"/>
  <c r="G147" i="32"/>
  <c r="G146" i="32"/>
  <c r="G145" i="32"/>
  <c r="G144" i="32"/>
  <c r="G143" i="32"/>
  <c r="G142" i="32"/>
  <c r="G141" i="32"/>
  <c r="G140" i="32"/>
  <c r="G139" i="32"/>
  <c r="G138" i="32"/>
  <c r="G137" i="32"/>
  <c r="G136" i="32"/>
  <c r="G135" i="32"/>
  <c r="G134" i="32"/>
  <c r="G133" i="32"/>
  <c r="G132" i="32"/>
  <c r="G131" i="32"/>
  <c r="G130" i="32"/>
  <c r="G129" i="32"/>
  <c r="G128" i="32"/>
  <c r="G127" i="32"/>
  <c r="G126" i="32"/>
  <c r="G125" i="32"/>
  <c r="G124" i="32"/>
  <c r="G123" i="32"/>
  <c r="G122" i="32"/>
  <c r="G121" i="32"/>
  <c r="G120" i="32"/>
  <c r="G119" i="32"/>
  <c r="G118" i="32"/>
  <c r="G117" i="32"/>
  <c r="G116" i="32"/>
  <c r="G115" i="32"/>
  <c r="G114" i="32"/>
  <c r="G113" i="32"/>
  <c r="G112" i="32"/>
  <c r="G111" i="32"/>
  <c r="G110" i="32"/>
  <c r="G109" i="32"/>
  <c r="G108" i="32"/>
  <c r="G107" i="32"/>
  <c r="G106" i="32"/>
  <c r="G105" i="32"/>
  <c r="G104" i="32"/>
  <c r="G103" i="32"/>
  <c r="G102" i="32"/>
  <c r="G101" i="32"/>
  <c r="G100" i="32"/>
  <c r="G99" i="32"/>
  <c r="G98" i="32"/>
  <c r="G97" i="32"/>
  <c r="G96" i="32"/>
  <c r="G95" i="32"/>
  <c r="G94" i="32"/>
  <c r="G93" i="32"/>
  <c r="G92" i="32"/>
  <c r="G91" i="32"/>
  <c r="G90" i="32"/>
  <c r="G89" i="32"/>
  <c r="G88" i="32"/>
  <c r="G87" i="32"/>
  <c r="G86" i="32"/>
  <c r="G85" i="32"/>
  <c r="G84" i="32"/>
  <c r="G83" i="32"/>
  <c r="G82" i="32"/>
  <c r="G81" i="32"/>
  <c r="G80" i="32"/>
  <c r="G79" i="32"/>
  <c r="G78" i="32"/>
  <c r="G77" i="32"/>
  <c r="G76" i="32"/>
  <c r="G75" i="32"/>
  <c r="G74" i="32"/>
  <c r="G73" i="32"/>
  <c r="G72" i="32"/>
  <c r="G71" i="32"/>
  <c r="G70" i="32"/>
  <c r="G69" i="32"/>
  <c r="G68" i="32"/>
  <c r="G67" i="32"/>
  <c r="G66" i="32"/>
  <c r="G65" i="32"/>
  <c r="G64" i="32"/>
  <c r="G63" i="32"/>
  <c r="G62" i="32"/>
  <c r="G61" i="32"/>
  <c r="G60" i="32"/>
  <c r="G59" i="32"/>
  <c r="G58" i="32"/>
  <c r="G57" i="32"/>
  <c r="G56" i="32"/>
  <c r="G55" i="32"/>
  <c r="G54" i="32"/>
  <c r="G53" i="32"/>
  <c r="G52" i="32"/>
  <c r="G51" i="32"/>
  <c r="G50" i="32"/>
  <c r="G49" i="32"/>
  <c r="G48" i="32"/>
  <c r="G47" i="32"/>
  <c r="G46" i="32"/>
  <c r="G45" i="32"/>
  <c r="G44" i="32"/>
  <c r="G43" i="32"/>
  <c r="G42" i="32"/>
  <c r="G41" i="32"/>
  <c r="G40" i="32"/>
  <c r="G39" i="32"/>
  <c r="G38" i="32"/>
  <c r="G37" i="32"/>
  <c r="G36" i="32"/>
  <c r="G35" i="32"/>
  <c r="G34" i="32"/>
  <c r="G33" i="32"/>
  <c r="G32" i="32"/>
  <c r="G31" i="32"/>
  <c r="G30" i="32"/>
  <c r="G29" i="32"/>
  <c r="G28" i="32"/>
  <c r="G27" i="32"/>
  <c r="G26" i="32"/>
  <c r="G25" i="32"/>
  <c r="G24" i="32"/>
  <c r="G23" i="32"/>
  <c r="G22" i="32"/>
  <c r="G21" i="32"/>
  <c r="G20" i="32"/>
  <c r="G19" i="32"/>
  <c r="G18" i="32"/>
  <c r="G17" i="32"/>
  <c r="G16" i="32"/>
  <c r="G15" i="32"/>
  <c r="G14" i="32"/>
  <c r="G13" i="32"/>
  <c r="G12" i="32"/>
  <c r="G11" i="32"/>
  <c r="G10" i="32"/>
  <c r="G9" i="32"/>
  <c r="G8" i="32"/>
  <c r="G158" i="30"/>
  <c r="G157" i="30"/>
  <c r="G156" i="30"/>
  <c r="G155" i="30"/>
  <c r="G154" i="30"/>
  <c r="G153" i="30"/>
  <c r="G152" i="30"/>
  <c r="G151" i="30"/>
  <c r="G150" i="30"/>
  <c r="G149" i="30"/>
  <c r="G148" i="30"/>
  <c r="G147" i="30"/>
  <c r="G146" i="30"/>
  <c r="G145" i="30"/>
  <c r="G144" i="30"/>
  <c r="G143" i="30"/>
  <c r="G142" i="30"/>
  <c r="G141" i="30"/>
  <c r="G140" i="30"/>
  <c r="G139" i="30"/>
  <c r="G138" i="30"/>
  <c r="G137" i="30"/>
  <c r="G136" i="30"/>
  <c r="G135" i="30"/>
  <c r="G134" i="30"/>
  <c r="G133" i="30"/>
  <c r="G132" i="30"/>
  <c r="G131" i="30"/>
  <c r="G130" i="30"/>
  <c r="G129" i="30"/>
  <c r="G128" i="30"/>
  <c r="G127" i="30"/>
  <c r="G126" i="30"/>
  <c r="G125" i="30"/>
  <c r="G124" i="30"/>
  <c r="G123" i="30"/>
  <c r="G122" i="30"/>
  <c r="G121" i="30"/>
  <c r="G120" i="30"/>
  <c r="G119" i="30"/>
  <c r="G118" i="30"/>
  <c r="G117" i="30"/>
  <c r="G116" i="30"/>
  <c r="G115" i="30"/>
  <c r="G114" i="30"/>
  <c r="G113" i="30"/>
  <c r="G112" i="30"/>
  <c r="G111" i="30"/>
  <c r="G110" i="30"/>
  <c r="G109" i="30"/>
  <c r="G108" i="30"/>
  <c r="G107" i="30"/>
  <c r="G106" i="30"/>
  <c r="G105" i="30"/>
  <c r="G104" i="30"/>
  <c r="G103" i="30"/>
  <c r="G102" i="30"/>
  <c r="G101" i="30"/>
  <c r="G100" i="30"/>
  <c r="G99" i="30"/>
  <c r="G98" i="30"/>
  <c r="G97" i="30"/>
  <c r="G96" i="30"/>
  <c r="G95" i="30"/>
  <c r="G94" i="30"/>
  <c r="G93" i="30"/>
  <c r="G92" i="30"/>
  <c r="G91" i="30"/>
  <c r="G90" i="30"/>
  <c r="G89" i="30"/>
  <c r="G88" i="30"/>
  <c r="G87" i="30"/>
  <c r="G86" i="30"/>
  <c r="G85" i="30"/>
  <c r="G84" i="30"/>
  <c r="G83" i="30"/>
  <c r="G82" i="30"/>
  <c r="G81" i="30"/>
  <c r="G80" i="30"/>
  <c r="G79" i="30"/>
  <c r="G78" i="30"/>
  <c r="G77" i="30"/>
  <c r="G76" i="30"/>
  <c r="G75" i="30"/>
  <c r="G74" i="30"/>
  <c r="G73" i="30"/>
  <c r="G72" i="30"/>
  <c r="G71" i="30"/>
  <c r="G70" i="30"/>
  <c r="G69" i="30"/>
  <c r="G68" i="30"/>
  <c r="G67" i="30"/>
  <c r="G66" i="30"/>
  <c r="G65" i="30"/>
  <c r="G64" i="30"/>
  <c r="G63" i="30"/>
  <c r="G62" i="30"/>
  <c r="G61" i="30"/>
  <c r="G60" i="30"/>
  <c r="G59" i="30"/>
  <c r="G58" i="30"/>
  <c r="G57" i="30"/>
  <c r="G56" i="30"/>
  <c r="G55" i="30"/>
  <c r="G54" i="30"/>
  <c r="G53" i="30"/>
  <c r="G52" i="30"/>
  <c r="G51" i="30"/>
  <c r="G50" i="30"/>
  <c r="G49" i="30"/>
  <c r="G48" i="30"/>
  <c r="G47" i="30"/>
  <c r="G46" i="30"/>
  <c r="G45" i="30"/>
  <c r="G44" i="30"/>
  <c r="G43" i="30"/>
  <c r="G42" i="30"/>
  <c r="G41" i="30"/>
  <c r="G40" i="30"/>
  <c r="G39" i="30"/>
  <c r="G38" i="30"/>
  <c r="G37" i="30"/>
  <c r="G36" i="30"/>
  <c r="G35" i="30"/>
  <c r="G34" i="30"/>
  <c r="G33" i="30"/>
  <c r="G32" i="30"/>
  <c r="G31" i="30"/>
  <c r="G30" i="30"/>
  <c r="G29" i="30"/>
  <c r="G28" i="30"/>
  <c r="G27" i="30"/>
  <c r="G26" i="30"/>
  <c r="G25" i="30"/>
  <c r="G24" i="30"/>
  <c r="G23" i="30"/>
  <c r="G22" i="30"/>
  <c r="G21" i="30"/>
  <c r="G20" i="30"/>
  <c r="G19" i="30"/>
  <c r="G18" i="30"/>
  <c r="G17" i="30"/>
  <c r="G16" i="30"/>
  <c r="G15" i="30"/>
  <c r="G14" i="30"/>
  <c r="G12" i="30"/>
  <c r="G11" i="30"/>
  <c r="G10" i="30"/>
  <c r="G9" i="30"/>
  <c r="G158" i="29"/>
  <c r="G156" i="29"/>
  <c r="G155" i="29"/>
  <c r="G154" i="29"/>
  <c r="G153" i="29"/>
  <c r="G152" i="29"/>
  <c r="G151" i="29"/>
  <c r="G150" i="29"/>
  <c r="G149" i="29"/>
  <c r="G148" i="29"/>
  <c r="G147" i="29"/>
  <c r="G146" i="29"/>
  <c r="G145" i="29"/>
  <c r="G144" i="29"/>
  <c r="G143" i="29"/>
  <c r="G142" i="29"/>
  <c r="G141" i="29"/>
  <c r="G140" i="29"/>
  <c r="G139" i="29"/>
  <c r="G138" i="29"/>
  <c r="G137" i="29"/>
  <c r="G136" i="29"/>
  <c r="G135" i="29"/>
  <c r="G134" i="29"/>
  <c r="G133" i="29"/>
  <c r="G132" i="29"/>
  <c r="G131" i="29"/>
  <c r="G130" i="29"/>
  <c r="G129" i="29"/>
  <c r="G128" i="29"/>
  <c r="G127" i="29"/>
  <c r="G126" i="29"/>
  <c r="G125" i="29"/>
  <c r="G124" i="29"/>
  <c r="G123" i="29"/>
  <c r="G122" i="29"/>
  <c r="G121" i="29"/>
  <c r="G120" i="29"/>
  <c r="G119" i="29"/>
  <c r="G118" i="29"/>
  <c r="G117" i="29"/>
  <c r="G116" i="29"/>
  <c r="G115" i="29"/>
  <c r="G114" i="29"/>
  <c r="G113" i="29"/>
  <c r="G112" i="29"/>
  <c r="G111" i="29"/>
  <c r="G110" i="29"/>
  <c r="G109" i="29"/>
  <c r="G108" i="29"/>
  <c r="G107" i="29"/>
  <c r="G106" i="29"/>
  <c r="G105" i="29"/>
  <c r="G104" i="29"/>
  <c r="G103" i="29"/>
  <c r="G102" i="29"/>
  <c r="G101" i="29"/>
  <c r="G100" i="29"/>
  <c r="G99" i="29"/>
  <c r="G98" i="29"/>
  <c r="G97" i="29"/>
  <c r="G96" i="29"/>
  <c r="G95" i="29"/>
  <c r="G94" i="29"/>
  <c r="G93" i="29"/>
  <c r="G92" i="29"/>
  <c r="G91" i="29"/>
  <c r="G90" i="29"/>
  <c r="G89" i="29"/>
  <c r="G88" i="29"/>
  <c r="G87" i="29"/>
  <c r="G86" i="29"/>
  <c r="G85" i="29"/>
  <c r="G84" i="29"/>
  <c r="G83" i="29"/>
  <c r="G82" i="29"/>
  <c r="G81" i="29"/>
  <c r="G80" i="29"/>
  <c r="G79" i="29"/>
  <c r="G78" i="29"/>
  <c r="G77" i="29"/>
  <c r="G76" i="29"/>
  <c r="G75" i="29"/>
  <c r="G74" i="29"/>
  <c r="G73" i="29"/>
  <c r="G72" i="29"/>
  <c r="G71" i="29"/>
  <c r="G70" i="29"/>
  <c r="G69" i="29"/>
  <c r="G68" i="29"/>
  <c r="G67" i="29"/>
  <c r="G66" i="29"/>
  <c r="G65" i="29"/>
  <c r="G64" i="29"/>
  <c r="G63" i="29"/>
  <c r="G62" i="29"/>
  <c r="G61" i="29"/>
  <c r="G60" i="29"/>
  <c r="G59" i="29"/>
  <c r="G58" i="29"/>
  <c r="G57" i="29"/>
  <c r="G56" i="29"/>
  <c r="G55" i="29"/>
  <c r="G54" i="29"/>
  <c r="G53" i="29"/>
  <c r="G52" i="29"/>
  <c r="G51" i="29"/>
  <c r="G50" i="29"/>
  <c r="G49" i="29"/>
  <c r="G48" i="29"/>
  <c r="G47" i="29"/>
  <c r="G46" i="29"/>
  <c r="G45" i="29"/>
  <c r="G44" i="29"/>
  <c r="G43" i="29"/>
  <c r="G42" i="29"/>
  <c r="G41" i="29"/>
  <c r="G40" i="29"/>
  <c r="G39" i="29"/>
  <c r="G38" i="29"/>
  <c r="G37" i="29"/>
  <c r="G36" i="29"/>
  <c r="G35" i="29"/>
  <c r="G34" i="29"/>
  <c r="G33" i="29"/>
  <c r="G32" i="29"/>
  <c r="G31" i="29"/>
  <c r="G30" i="29"/>
  <c r="G29" i="29"/>
  <c r="G28" i="29"/>
  <c r="G27" i="29"/>
  <c r="G26" i="29"/>
  <c r="G25" i="29"/>
  <c r="G24" i="29"/>
  <c r="G23" i="29"/>
  <c r="G22" i="29"/>
  <c r="G21" i="29"/>
  <c r="G20" i="29"/>
  <c r="G19" i="29"/>
  <c r="G18" i="29"/>
  <c r="G17" i="29"/>
  <c r="G16" i="29"/>
  <c r="G15" i="29"/>
  <c r="G14" i="29"/>
  <c r="G13" i="29"/>
  <c r="G12" i="29"/>
  <c r="G11" i="29"/>
  <c r="G10" i="29"/>
  <c r="G9" i="29"/>
  <c r="G8" i="29"/>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0" i="28"/>
  <c r="G9" i="28"/>
  <c r="G8" i="28"/>
  <c r="G158" i="27"/>
  <c r="G157" i="27"/>
  <c r="G156" i="27"/>
  <c r="G154" i="27"/>
  <c r="G153" i="27"/>
  <c r="G152" i="27"/>
  <c r="G151" i="27"/>
  <c r="G150" i="27"/>
  <c r="G149" i="27"/>
  <c r="G148" i="27"/>
  <c r="G147" i="27"/>
  <c r="G146" i="27"/>
  <c r="G145" i="27"/>
  <c r="G144" i="27"/>
  <c r="G143" i="27"/>
  <c r="G142" i="27"/>
  <c r="G141" i="27"/>
  <c r="G140" i="27"/>
  <c r="G139" i="27"/>
  <c r="G138" i="27"/>
  <c r="G137" i="27"/>
  <c r="G136" i="27"/>
  <c r="G135" i="27"/>
  <c r="G134" i="27"/>
  <c r="G133" i="27"/>
  <c r="G132" i="27"/>
  <c r="G131" i="27"/>
  <c r="G130" i="27"/>
  <c r="G129" i="27"/>
  <c r="G128" i="27"/>
  <c r="G127" i="27"/>
  <c r="G126" i="27"/>
  <c r="G125" i="27"/>
  <c r="G124" i="27"/>
  <c r="G123" i="27"/>
  <c r="G122" i="27"/>
  <c r="G121" i="27"/>
  <c r="G120" i="27"/>
  <c r="G119" i="27"/>
  <c r="G118" i="27"/>
  <c r="G117" i="27"/>
  <c r="G116" i="27"/>
  <c r="G115" i="27"/>
  <c r="G114" i="27"/>
  <c r="G113" i="27"/>
  <c r="G112" i="27"/>
  <c r="G111" i="27"/>
  <c r="G110" i="27"/>
  <c r="G109" i="27"/>
  <c r="G108" i="27"/>
  <c r="G107" i="27"/>
  <c r="G106" i="27"/>
  <c r="G105" i="27"/>
  <c r="G104" i="27"/>
  <c r="G103" i="27"/>
  <c r="G102" i="27"/>
  <c r="G101" i="27"/>
  <c r="G100" i="27"/>
  <c r="G99" i="27"/>
  <c r="G98" i="27"/>
  <c r="G97" i="27"/>
  <c r="G96" i="27"/>
  <c r="G95" i="27"/>
  <c r="G94" i="27"/>
  <c r="G93" i="27"/>
  <c r="G92" i="27"/>
  <c r="G91" i="27"/>
  <c r="G90" i="27"/>
  <c r="G89" i="27"/>
  <c r="G88" i="27"/>
  <c r="G87" i="27"/>
  <c r="G86" i="27"/>
  <c r="G85" i="27"/>
  <c r="G84" i="27"/>
  <c r="G83" i="27"/>
  <c r="G82" i="27"/>
  <c r="G81" i="27"/>
  <c r="G80" i="27"/>
  <c r="G79" i="27"/>
  <c r="G78" i="27"/>
  <c r="G77" i="27"/>
  <c r="G76" i="27"/>
  <c r="G75" i="27"/>
  <c r="G74" i="27"/>
  <c r="G73" i="27"/>
  <c r="G72" i="27"/>
  <c r="G71" i="27"/>
  <c r="G70" i="27"/>
  <c r="G69" i="27"/>
  <c r="G68" i="27"/>
  <c r="G67" i="27"/>
  <c r="G66" i="27"/>
  <c r="G65" i="27"/>
  <c r="G64" i="27"/>
  <c r="G63" i="27"/>
  <c r="G62" i="27"/>
  <c r="G61" i="27"/>
  <c r="G60" i="27"/>
  <c r="G59" i="27"/>
  <c r="G58" i="27"/>
  <c r="G57" i="27"/>
  <c r="G56" i="27"/>
  <c r="G55" i="27"/>
  <c r="G54" i="27"/>
  <c r="G53" i="27"/>
  <c r="G52" i="27"/>
  <c r="G51" i="27"/>
  <c r="G50" i="27"/>
  <c r="G49" i="27"/>
  <c r="G48" i="27"/>
  <c r="G47" i="27"/>
  <c r="G46" i="27"/>
  <c r="G45" i="27"/>
  <c r="G44" i="27"/>
  <c r="G43" i="27"/>
  <c r="G42" i="27"/>
  <c r="G41" i="27"/>
  <c r="G40" i="27"/>
  <c r="G39" i="27"/>
  <c r="G38" i="27"/>
  <c r="G37" i="27"/>
  <c r="G36" i="27"/>
  <c r="G35" i="27"/>
  <c r="G34" i="27"/>
  <c r="G33" i="27"/>
  <c r="G32" i="27"/>
  <c r="G31" i="27"/>
  <c r="G30" i="27"/>
  <c r="G29" i="27"/>
  <c r="G28" i="27"/>
  <c r="G27" i="27"/>
  <c r="G26" i="27"/>
  <c r="G25" i="27"/>
  <c r="G24" i="27"/>
  <c r="G23" i="27"/>
  <c r="G22" i="27"/>
  <c r="G21" i="27"/>
  <c r="G20" i="27"/>
  <c r="G19" i="27"/>
  <c r="G18" i="27"/>
  <c r="G17" i="27"/>
  <c r="G16" i="27"/>
  <c r="G15" i="27"/>
  <c r="G14" i="27"/>
  <c r="G12" i="27"/>
  <c r="G11" i="27"/>
  <c r="G10" i="27"/>
  <c r="G9" i="27"/>
  <c r="G8" i="27"/>
  <c r="G157" i="26"/>
  <c r="G156" i="26"/>
  <c r="G155" i="26"/>
  <c r="G154" i="26"/>
  <c r="G153" i="26"/>
  <c r="G152" i="26"/>
  <c r="G151" i="26"/>
  <c r="G150" i="26"/>
  <c r="G149" i="26"/>
  <c r="G148" i="26"/>
  <c r="G147" i="26"/>
  <c r="G146" i="26"/>
  <c r="G145" i="26"/>
  <c r="G144" i="26"/>
  <c r="G143" i="26"/>
  <c r="G142" i="26"/>
  <c r="G141" i="26"/>
  <c r="G140" i="26"/>
  <c r="G139" i="26"/>
  <c r="G138" i="26"/>
  <c r="G137" i="26"/>
  <c r="G136" i="26"/>
  <c r="G135" i="26"/>
  <c r="G134" i="26"/>
  <c r="G133" i="26"/>
  <c r="G132" i="26"/>
  <c r="G131" i="26"/>
  <c r="G130" i="26"/>
  <c r="G129" i="26"/>
  <c r="G128" i="26"/>
  <c r="G127" i="26"/>
  <c r="G126" i="26"/>
  <c r="G125" i="26"/>
  <c r="G124" i="26"/>
  <c r="G123" i="26"/>
  <c r="G122" i="26"/>
  <c r="G121" i="26"/>
  <c r="G120" i="26"/>
  <c r="G119" i="26"/>
  <c r="G118" i="26"/>
  <c r="G117" i="26"/>
  <c r="G116" i="26"/>
  <c r="G115" i="26"/>
  <c r="G114" i="26"/>
  <c r="G113" i="26"/>
  <c r="G112" i="26"/>
  <c r="G111" i="26"/>
  <c r="G110" i="26"/>
  <c r="G109" i="26"/>
  <c r="G108" i="26"/>
  <c r="G107" i="26"/>
  <c r="G106" i="26"/>
  <c r="G105" i="26"/>
  <c r="G104" i="26"/>
  <c r="G103" i="26"/>
  <c r="G102" i="26"/>
  <c r="G101" i="26"/>
  <c r="G100" i="26"/>
  <c r="G99" i="26"/>
  <c r="G98" i="26"/>
  <c r="G97" i="26"/>
  <c r="G96" i="26"/>
  <c r="G95" i="26"/>
  <c r="G94" i="26"/>
  <c r="G93" i="26"/>
  <c r="G92" i="26"/>
  <c r="G91" i="26"/>
  <c r="G90" i="26"/>
  <c r="G89" i="26"/>
  <c r="G88" i="26"/>
  <c r="G87" i="26"/>
  <c r="G86" i="26"/>
  <c r="G85" i="26"/>
  <c r="G84" i="26"/>
  <c r="G83" i="26"/>
  <c r="G82" i="26"/>
  <c r="G81" i="26"/>
  <c r="G80" i="26"/>
  <c r="G79" i="26"/>
  <c r="G78" i="26"/>
  <c r="G77" i="26"/>
  <c r="G76" i="26"/>
  <c r="G75" i="26"/>
  <c r="G74" i="26"/>
  <c r="G73" i="26"/>
  <c r="G72" i="26"/>
  <c r="G71" i="26"/>
  <c r="G70" i="26"/>
  <c r="G69" i="26"/>
  <c r="G68" i="26"/>
  <c r="G67" i="26"/>
  <c r="G66" i="26"/>
  <c r="G65" i="26"/>
  <c r="G64" i="26"/>
  <c r="G63" i="26"/>
  <c r="G62" i="26"/>
  <c r="G61" i="26"/>
  <c r="G60" i="26"/>
  <c r="G59" i="26"/>
  <c r="G58" i="26"/>
  <c r="G57" i="26"/>
  <c r="G56" i="26"/>
  <c r="G55" i="26"/>
  <c r="G54" i="26"/>
  <c r="G53" i="26"/>
  <c r="G52" i="26"/>
  <c r="G51" i="26"/>
  <c r="G50" i="26"/>
  <c r="G49" i="26"/>
  <c r="G48" i="26"/>
  <c r="G47" i="26"/>
  <c r="G46" i="26"/>
  <c r="G45" i="26"/>
  <c r="G44" i="26"/>
  <c r="G43" i="26"/>
  <c r="G42" i="26"/>
  <c r="G41" i="26"/>
  <c r="G40" i="26"/>
  <c r="G39" i="26"/>
  <c r="G38" i="26"/>
  <c r="G37" i="26"/>
  <c r="G36" i="26"/>
  <c r="G35" i="26"/>
  <c r="G34" i="26"/>
  <c r="G33" i="26"/>
  <c r="G32" i="26"/>
  <c r="G31" i="26"/>
  <c r="G30" i="26"/>
  <c r="G29" i="26"/>
  <c r="G28" i="26"/>
  <c r="G27" i="26"/>
  <c r="G26" i="26"/>
  <c r="G25" i="26"/>
  <c r="G24" i="26"/>
  <c r="G23" i="26"/>
  <c r="G22" i="26"/>
  <c r="G21" i="26"/>
  <c r="G20" i="26"/>
  <c r="G19" i="26"/>
  <c r="G18" i="26"/>
  <c r="G17" i="26"/>
  <c r="G16" i="26"/>
  <c r="G15" i="26"/>
  <c r="G14" i="26"/>
  <c r="G13" i="26"/>
  <c r="G12" i="26"/>
  <c r="G11" i="26"/>
  <c r="G10" i="26"/>
  <c r="G8" i="26"/>
  <c r="G157" i="19" l="1"/>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158" i="4"/>
  <c r="G157" i="4"/>
  <c r="G156" i="4"/>
  <c r="G155" i="4"/>
  <c r="G154" i="4"/>
  <c r="G153" i="4"/>
  <c r="G152" i="4"/>
  <c r="G151" i="4"/>
  <c r="G150" i="4"/>
  <c r="G149" i="4"/>
  <c r="G148"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8" i="19" l="1"/>
  <c r="I158" i="19"/>
  <c r="H158" i="19"/>
  <c r="J157" i="19"/>
  <c r="I157" i="19"/>
  <c r="H157" i="19"/>
  <c r="J156" i="19"/>
  <c r="I156" i="19"/>
  <c r="H156" i="19"/>
  <c r="J155" i="19"/>
  <c r="I155" i="19"/>
  <c r="H155" i="19"/>
  <c r="K155" i="19" s="1"/>
  <c r="J154" i="19"/>
  <c r="I154" i="19"/>
  <c r="H154" i="19"/>
  <c r="K154" i="19" s="1"/>
  <c r="J153" i="19"/>
  <c r="I153" i="19"/>
  <c r="H153" i="19"/>
  <c r="J152" i="19"/>
  <c r="I152" i="19"/>
  <c r="H152" i="19"/>
  <c r="J151" i="19"/>
  <c r="I151" i="19"/>
  <c r="H151" i="19"/>
  <c r="K151" i="19" s="1"/>
  <c r="J150" i="19"/>
  <c r="I150" i="19"/>
  <c r="H150" i="19"/>
  <c r="K150" i="19" s="1"/>
  <c r="J149" i="19"/>
  <c r="I149" i="19"/>
  <c r="H149" i="19"/>
  <c r="J148" i="19"/>
  <c r="I148" i="19"/>
  <c r="H148" i="19"/>
  <c r="J147" i="19"/>
  <c r="I147" i="19"/>
  <c r="H147" i="19"/>
  <c r="K147" i="19" s="1"/>
  <c r="J146" i="19"/>
  <c r="I146" i="19"/>
  <c r="H146" i="19"/>
  <c r="K146" i="19" s="1"/>
  <c r="J145" i="19"/>
  <c r="I145" i="19"/>
  <c r="H145" i="19"/>
  <c r="J144" i="19"/>
  <c r="I144" i="19"/>
  <c r="H144" i="19"/>
  <c r="J143" i="19"/>
  <c r="I143" i="19"/>
  <c r="H143" i="19"/>
  <c r="K143" i="19" s="1"/>
  <c r="J142" i="19"/>
  <c r="I142" i="19"/>
  <c r="H142" i="19"/>
  <c r="K142" i="19" s="1"/>
  <c r="J141" i="19"/>
  <c r="I141" i="19"/>
  <c r="H141" i="19"/>
  <c r="J140" i="19"/>
  <c r="I140" i="19"/>
  <c r="H140" i="19"/>
  <c r="J139" i="19"/>
  <c r="I139" i="19"/>
  <c r="H139" i="19"/>
  <c r="K139" i="19" s="1"/>
  <c r="J138" i="19"/>
  <c r="I138" i="19"/>
  <c r="H138" i="19"/>
  <c r="K138" i="19" s="1"/>
  <c r="J137" i="19"/>
  <c r="I137" i="19"/>
  <c r="H137" i="19"/>
  <c r="J136" i="19"/>
  <c r="I136" i="19"/>
  <c r="H136" i="19"/>
  <c r="J135" i="19"/>
  <c r="I135" i="19"/>
  <c r="H135" i="19"/>
  <c r="K135" i="19" s="1"/>
  <c r="J134" i="19"/>
  <c r="I134" i="19"/>
  <c r="H134" i="19"/>
  <c r="K134" i="19" s="1"/>
  <c r="J133" i="19"/>
  <c r="I133" i="19"/>
  <c r="H133" i="19"/>
  <c r="J132" i="19"/>
  <c r="I132" i="19"/>
  <c r="H132" i="19"/>
  <c r="J131" i="19"/>
  <c r="I131" i="19"/>
  <c r="H131" i="19"/>
  <c r="K131" i="19" s="1"/>
  <c r="J130" i="19"/>
  <c r="I130" i="19"/>
  <c r="H130" i="19"/>
  <c r="K130" i="19" s="1"/>
  <c r="J129" i="19"/>
  <c r="I129" i="19"/>
  <c r="H129" i="19"/>
  <c r="J128" i="19"/>
  <c r="I128" i="19"/>
  <c r="H128" i="19"/>
  <c r="J127" i="19"/>
  <c r="I127" i="19"/>
  <c r="H127" i="19"/>
  <c r="K127" i="19" s="1"/>
  <c r="J126" i="19"/>
  <c r="I126" i="19"/>
  <c r="H126" i="19"/>
  <c r="K126" i="19" s="1"/>
  <c r="J125" i="19"/>
  <c r="I125" i="19"/>
  <c r="H125" i="19"/>
  <c r="J124" i="19"/>
  <c r="I124" i="19"/>
  <c r="H124" i="19"/>
  <c r="J123" i="19"/>
  <c r="I123" i="19"/>
  <c r="H123" i="19"/>
  <c r="K123" i="19" s="1"/>
  <c r="J122" i="19"/>
  <c r="I122" i="19"/>
  <c r="H122" i="19"/>
  <c r="K122" i="19" s="1"/>
  <c r="J121" i="19"/>
  <c r="I121" i="19"/>
  <c r="H121" i="19"/>
  <c r="J120" i="19"/>
  <c r="I120" i="19"/>
  <c r="H120" i="19"/>
  <c r="J119" i="19"/>
  <c r="I119" i="19"/>
  <c r="H119" i="19"/>
  <c r="K119" i="19" s="1"/>
  <c r="J118" i="19"/>
  <c r="I118" i="19"/>
  <c r="H118" i="19"/>
  <c r="K118" i="19" s="1"/>
  <c r="J117" i="19"/>
  <c r="I117" i="19"/>
  <c r="H117" i="19"/>
  <c r="J116" i="19"/>
  <c r="I116" i="19"/>
  <c r="H116" i="19"/>
  <c r="J115" i="19"/>
  <c r="I115" i="19"/>
  <c r="H115" i="19"/>
  <c r="K115" i="19" s="1"/>
  <c r="J114" i="19"/>
  <c r="I114" i="19"/>
  <c r="H114" i="19"/>
  <c r="K114" i="19" s="1"/>
  <c r="J113" i="19"/>
  <c r="I113" i="19"/>
  <c r="H113" i="19"/>
  <c r="J112" i="19"/>
  <c r="I112" i="19"/>
  <c r="H112" i="19"/>
  <c r="J111" i="19"/>
  <c r="I111" i="19"/>
  <c r="H111" i="19"/>
  <c r="K111" i="19" s="1"/>
  <c r="J110" i="19"/>
  <c r="I110" i="19"/>
  <c r="H110" i="19"/>
  <c r="K110" i="19" s="1"/>
  <c r="J109" i="19"/>
  <c r="I109" i="19"/>
  <c r="H109" i="19"/>
  <c r="J108" i="19"/>
  <c r="I108" i="19"/>
  <c r="H108" i="19"/>
  <c r="J107" i="19"/>
  <c r="I107" i="19"/>
  <c r="H107" i="19"/>
  <c r="K107" i="19" s="1"/>
  <c r="J106" i="19"/>
  <c r="I106" i="19"/>
  <c r="H106" i="19"/>
  <c r="K106" i="19" s="1"/>
  <c r="J105" i="19"/>
  <c r="I105" i="19"/>
  <c r="H105" i="19"/>
  <c r="J104" i="19"/>
  <c r="I104" i="19"/>
  <c r="H104" i="19"/>
  <c r="J103" i="19"/>
  <c r="I103" i="19"/>
  <c r="H103" i="19"/>
  <c r="K103" i="19" s="1"/>
  <c r="J102" i="19"/>
  <c r="I102" i="19"/>
  <c r="H102" i="19"/>
  <c r="K102" i="19" s="1"/>
  <c r="J101" i="19"/>
  <c r="I101" i="19"/>
  <c r="H101" i="19"/>
  <c r="J100" i="19"/>
  <c r="I100" i="19"/>
  <c r="H100" i="19"/>
  <c r="J99" i="19"/>
  <c r="I99" i="19"/>
  <c r="H99" i="19"/>
  <c r="K99" i="19" s="1"/>
  <c r="J98" i="19"/>
  <c r="I98" i="19"/>
  <c r="H98" i="19"/>
  <c r="K98" i="19" s="1"/>
  <c r="J97" i="19"/>
  <c r="I97" i="19"/>
  <c r="H97" i="19"/>
  <c r="J96" i="19"/>
  <c r="I96" i="19"/>
  <c r="H96" i="19"/>
  <c r="J95" i="19"/>
  <c r="I95" i="19"/>
  <c r="H95" i="19"/>
  <c r="K95" i="19" s="1"/>
  <c r="J94" i="19"/>
  <c r="I94" i="19"/>
  <c r="H94" i="19"/>
  <c r="K94" i="19" s="1"/>
  <c r="J93" i="19"/>
  <c r="I93" i="19"/>
  <c r="H93" i="19"/>
  <c r="J92" i="19"/>
  <c r="I92" i="19"/>
  <c r="H92" i="19"/>
  <c r="J91" i="19"/>
  <c r="I91" i="19"/>
  <c r="H91" i="19"/>
  <c r="K91" i="19" s="1"/>
  <c r="J90" i="19"/>
  <c r="I90" i="19"/>
  <c r="H90" i="19"/>
  <c r="K90" i="19" s="1"/>
  <c r="J89" i="19"/>
  <c r="I89" i="19"/>
  <c r="H89" i="19"/>
  <c r="J88" i="19"/>
  <c r="I88" i="19"/>
  <c r="H88" i="19"/>
  <c r="J87" i="19"/>
  <c r="I87" i="19"/>
  <c r="H87" i="19"/>
  <c r="K87" i="19" s="1"/>
  <c r="J86" i="19"/>
  <c r="I86" i="19"/>
  <c r="H86" i="19"/>
  <c r="K86" i="19" s="1"/>
  <c r="J85" i="19"/>
  <c r="I85" i="19"/>
  <c r="H85" i="19"/>
  <c r="J84" i="19"/>
  <c r="I84" i="19"/>
  <c r="H84" i="19"/>
  <c r="J83" i="19"/>
  <c r="I83" i="19"/>
  <c r="H83" i="19"/>
  <c r="K83" i="19" s="1"/>
  <c r="J82" i="19"/>
  <c r="I82" i="19"/>
  <c r="H82" i="19"/>
  <c r="K82" i="19" s="1"/>
  <c r="J81" i="19"/>
  <c r="I81" i="19"/>
  <c r="H81" i="19"/>
  <c r="J80" i="19"/>
  <c r="I80" i="19"/>
  <c r="H80" i="19"/>
  <c r="J79" i="19"/>
  <c r="I79" i="19"/>
  <c r="H79" i="19"/>
  <c r="K79" i="19" s="1"/>
  <c r="J78" i="19"/>
  <c r="I78" i="19"/>
  <c r="H78" i="19"/>
  <c r="K78" i="19" s="1"/>
  <c r="J77" i="19"/>
  <c r="I77" i="19"/>
  <c r="H77" i="19"/>
  <c r="J76" i="19"/>
  <c r="I76" i="19"/>
  <c r="H76" i="19"/>
  <c r="J75" i="19"/>
  <c r="I75" i="19"/>
  <c r="H75" i="19"/>
  <c r="K75" i="19" s="1"/>
  <c r="J74" i="19"/>
  <c r="I74" i="19"/>
  <c r="H74" i="19"/>
  <c r="K74" i="19" s="1"/>
  <c r="K73" i="19"/>
  <c r="J73" i="19"/>
  <c r="I73" i="19"/>
  <c r="H73" i="19"/>
  <c r="K72" i="19"/>
  <c r="J72" i="19"/>
  <c r="I72" i="19"/>
  <c r="H72" i="19"/>
  <c r="K71" i="19"/>
  <c r="J71" i="19"/>
  <c r="I71" i="19"/>
  <c r="H71" i="19"/>
  <c r="K70" i="19"/>
  <c r="J70" i="19"/>
  <c r="I70" i="19"/>
  <c r="H70" i="19"/>
  <c r="K69" i="19"/>
  <c r="J69" i="19"/>
  <c r="I69" i="19"/>
  <c r="H69" i="19"/>
  <c r="K68" i="19"/>
  <c r="J68" i="19"/>
  <c r="I68" i="19"/>
  <c r="H68" i="19"/>
  <c r="K67" i="19"/>
  <c r="J67" i="19"/>
  <c r="I67" i="19"/>
  <c r="H67" i="19"/>
  <c r="K66" i="19"/>
  <c r="J66" i="19"/>
  <c r="I66" i="19"/>
  <c r="H66" i="19"/>
  <c r="K65" i="19"/>
  <c r="J65" i="19"/>
  <c r="I65" i="19"/>
  <c r="H65" i="19"/>
  <c r="K64" i="19"/>
  <c r="J64" i="19"/>
  <c r="I64" i="19"/>
  <c r="H64" i="19"/>
  <c r="K63" i="19"/>
  <c r="J63" i="19"/>
  <c r="I63" i="19"/>
  <c r="H63" i="19"/>
  <c r="K62" i="19"/>
  <c r="J62" i="19"/>
  <c r="I62" i="19"/>
  <c r="H62" i="19"/>
  <c r="K61" i="19"/>
  <c r="J61" i="19"/>
  <c r="I61" i="19"/>
  <c r="H61" i="19"/>
  <c r="K60" i="19"/>
  <c r="J60" i="19"/>
  <c r="I60" i="19"/>
  <c r="H60" i="19"/>
  <c r="K59" i="19"/>
  <c r="J59" i="19"/>
  <c r="I59" i="19"/>
  <c r="H59" i="19"/>
  <c r="K58" i="19"/>
  <c r="J58" i="19"/>
  <c r="I58" i="19"/>
  <c r="H58" i="19"/>
  <c r="K57" i="19"/>
  <c r="J57" i="19"/>
  <c r="I57" i="19"/>
  <c r="H57" i="19"/>
  <c r="K56" i="19"/>
  <c r="J56" i="19"/>
  <c r="I56" i="19"/>
  <c r="H56" i="19"/>
  <c r="K55" i="19"/>
  <c r="J55" i="19"/>
  <c r="I55" i="19"/>
  <c r="H55" i="19"/>
  <c r="K54" i="19"/>
  <c r="J54" i="19"/>
  <c r="I54" i="19"/>
  <c r="H54" i="19"/>
  <c r="K53" i="19"/>
  <c r="J53" i="19"/>
  <c r="I53" i="19"/>
  <c r="H53" i="19"/>
  <c r="K52" i="19"/>
  <c r="J52" i="19"/>
  <c r="I52" i="19"/>
  <c r="H52" i="19"/>
  <c r="K51" i="19"/>
  <c r="J51" i="19"/>
  <c r="I51" i="19"/>
  <c r="H51" i="19"/>
  <c r="K50" i="19"/>
  <c r="J50" i="19"/>
  <c r="I50" i="19"/>
  <c r="H50" i="19"/>
  <c r="K49" i="19"/>
  <c r="J49" i="19"/>
  <c r="I49" i="19"/>
  <c r="H49" i="19"/>
  <c r="K48" i="19"/>
  <c r="J48" i="19"/>
  <c r="I48" i="19"/>
  <c r="H48" i="19"/>
  <c r="K47" i="19"/>
  <c r="J47" i="19"/>
  <c r="I47" i="19"/>
  <c r="H47" i="19"/>
  <c r="K46" i="19"/>
  <c r="J46" i="19"/>
  <c r="I46" i="19"/>
  <c r="H46" i="19"/>
  <c r="K45" i="19"/>
  <c r="J45" i="19"/>
  <c r="I45" i="19"/>
  <c r="H45" i="19"/>
  <c r="K44" i="19"/>
  <c r="J44" i="19"/>
  <c r="I44" i="19"/>
  <c r="H44" i="19"/>
  <c r="K43" i="19"/>
  <c r="J43" i="19"/>
  <c r="I43" i="19"/>
  <c r="H43" i="19"/>
  <c r="K42" i="19"/>
  <c r="J42" i="19"/>
  <c r="I42" i="19"/>
  <c r="H42" i="19"/>
  <c r="K41" i="19"/>
  <c r="J41" i="19"/>
  <c r="I41" i="19"/>
  <c r="H41" i="19"/>
  <c r="K40" i="19"/>
  <c r="J40" i="19"/>
  <c r="I40" i="19"/>
  <c r="H40" i="19"/>
  <c r="K39" i="19"/>
  <c r="J39" i="19"/>
  <c r="I39" i="19"/>
  <c r="H39" i="19"/>
  <c r="K38" i="19"/>
  <c r="J38" i="19"/>
  <c r="I38" i="19"/>
  <c r="H38" i="19"/>
  <c r="K37" i="19"/>
  <c r="J37" i="19"/>
  <c r="I37" i="19"/>
  <c r="H37" i="19"/>
  <c r="K36" i="19"/>
  <c r="J36" i="19"/>
  <c r="I36" i="19"/>
  <c r="H36" i="19"/>
  <c r="K35" i="19"/>
  <c r="J35" i="19"/>
  <c r="I35" i="19"/>
  <c r="H35" i="19"/>
  <c r="K34" i="19"/>
  <c r="J34" i="19"/>
  <c r="I34" i="19"/>
  <c r="H34" i="19"/>
  <c r="K33" i="19"/>
  <c r="J33" i="19"/>
  <c r="I33" i="19"/>
  <c r="H33" i="19"/>
  <c r="K32" i="19"/>
  <c r="J32" i="19"/>
  <c r="I32" i="19"/>
  <c r="H32" i="19"/>
  <c r="K31" i="19"/>
  <c r="J31" i="19"/>
  <c r="I31" i="19"/>
  <c r="H31" i="19"/>
  <c r="K30" i="19"/>
  <c r="J30" i="19"/>
  <c r="I30" i="19"/>
  <c r="H30" i="19"/>
  <c r="K29" i="19"/>
  <c r="J29" i="19"/>
  <c r="I29" i="19"/>
  <c r="H29" i="19"/>
  <c r="K28" i="19"/>
  <c r="J28" i="19"/>
  <c r="I28" i="19"/>
  <c r="H28" i="19"/>
  <c r="K27" i="19"/>
  <c r="J27" i="19"/>
  <c r="I27" i="19"/>
  <c r="H27" i="19"/>
  <c r="K26" i="19"/>
  <c r="J26" i="19"/>
  <c r="I26" i="19"/>
  <c r="H26" i="19"/>
  <c r="K25" i="19"/>
  <c r="J25" i="19"/>
  <c r="I25" i="19"/>
  <c r="H25" i="19"/>
  <c r="K24" i="19"/>
  <c r="J24" i="19"/>
  <c r="I24" i="19"/>
  <c r="H24" i="19"/>
  <c r="K23" i="19"/>
  <c r="J23" i="19"/>
  <c r="I23" i="19"/>
  <c r="H23" i="19"/>
  <c r="K22" i="19"/>
  <c r="J22" i="19"/>
  <c r="I22" i="19"/>
  <c r="H22" i="19"/>
  <c r="K21" i="19"/>
  <c r="J21" i="19"/>
  <c r="I21" i="19"/>
  <c r="H21" i="19"/>
  <c r="K20" i="19"/>
  <c r="J20" i="19"/>
  <c r="I20" i="19"/>
  <c r="H20" i="19"/>
  <c r="K19" i="19"/>
  <c r="J19" i="19"/>
  <c r="I19" i="19"/>
  <c r="H19" i="19"/>
  <c r="K18" i="19"/>
  <c r="J18" i="19"/>
  <c r="I18" i="19"/>
  <c r="H18" i="19"/>
  <c r="K17" i="19"/>
  <c r="J17" i="19"/>
  <c r="I17" i="19"/>
  <c r="H17" i="19"/>
  <c r="K16" i="19"/>
  <c r="J16" i="19"/>
  <c r="I16" i="19"/>
  <c r="H16" i="19"/>
  <c r="K15" i="19"/>
  <c r="J15" i="19"/>
  <c r="I15" i="19"/>
  <c r="H15" i="19"/>
  <c r="K14" i="19"/>
  <c r="J14" i="19"/>
  <c r="I14" i="19"/>
  <c r="H14" i="19"/>
  <c r="K13" i="19"/>
  <c r="J13" i="19"/>
  <c r="I13" i="19"/>
  <c r="H13" i="19"/>
  <c r="K12" i="19"/>
  <c r="J12" i="19"/>
  <c r="I12" i="19"/>
  <c r="H12" i="19"/>
  <c r="K11" i="19"/>
  <c r="J11" i="19"/>
  <c r="I11" i="19"/>
  <c r="H11" i="19"/>
  <c r="K10" i="19"/>
  <c r="J10" i="19"/>
  <c r="I10" i="19"/>
  <c r="H10" i="19"/>
  <c r="J9" i="19"/>
  <c r="I9" i="19"/>
  <c r="H9" i="19"/>
  <c r="J158" i="26"/>
  <c r="I158" i="26"/>
  <c r="H158" i="26"/>
  <c r="K157" i="26"/>
  <c r="J157" i="26"/>
  <c r="I157" i="26"/>
  <c r="H157" i="26"/>
  <c r="K156" i="26"/>
  <c r="J156" i="26"/>
  <c r="I156" i="26"/>
  <c r="H156" i="26"/>
  <c r="K155" i="26"/>
  <c r="J155" i="26"/>
  <c r="I155" i="26"/>
  <c r="H155" i="26"/>
  <c r="K154" i="26"/>
  <c r="J154" i="26"/>
  <c r="I154" i="26"/>
  <c r="H154" i="26"/>
  <c r="K153" i="26"/>
  <c r="J153" i="26"/>
  <c r="I153" i="26"/>
  <c r="H153" i="26"/>
  <c r="K152" i="26"/>
  <c r="J152" i="26"/>
  <c r="I152" i="26"/>
  <c r="H152" i="26"/>
  <c r="K151" i="26"/>
  <c r="J151" i="26"/>
  <c r="I151" i="26"/>
  <c r="H151" i="26"/>
  <c r="K150" i="26"/>
  <c r="J150" i="26"/>
  <c r="I150" i="26"/>
  <c r="H150" i="26"/>
  <c r="K149" i="26"/>
  <c r="J149" i="26"/>
  <c r="I149" i="26"/>
  <c r="H149" i="26"/>
  <c r="K148" i="26"/>
  <c r="J148" i="26"/>
  <c r="I148" i="26"/>
  <c r="H148" i="26"/>
  <c r="K147" i="26"/>
  <c r="J147" i="26"/>
  <c r="I147" i="26"/>
  <c r="H147" i="26"/>
  <c r="K146" i="26"/>
  <c r="J146" i="26"/>
  <c r="I146" i="26"/>
  <c r="H146" i="26"/>
  <c r="K145" i="26"/>
  <c r="J145" i="26"/>
  <c r="I145" i="26"/>
  <c r="H145" i="26"/>
  <c r="K144" i="26"/>
  <c r="J144" i="26"/>
  <c r="I144" i="26"/>
  <c r="H144" i="26"/>
  <c r="K143" i="26"/>
  <c r="J143" i="26"/>
  <c r="I143" i="26"/>
  <c r="H143" i="26"/>
  <c r="K142" i="26"/>
  <c r="J142" i="26"/>
  <c r="I142" i="26"/>
  <c r="H142" i="26"/>
  <c r="K141" i="26"/>
  <c r="J141" i="26"/>
  <c r="I141" i="26"/>
  <c r="H141" i="26"/>
  <c r="K140" i="26"/>
  <c r="J140" i="26"/>
  <c r="I140" i="26"/>
  <c r="H140" i="26"/>
  <c r="K139" i="26"/>
  <c r="J139" i="26"/>
  <c r="I139" i="26"/>
  <c r="H139" i="26"/>
  <c r="K138" i="26"/>
  <c r="J138" i="26"/>
  <c r="I138" i="26"/>
  <c r="H138" i="26"/>
  <c r="K137" i="26"/>
  <c r="J137" i="26"/>
  <c r="I137" i="26"/>
  <c r="H137" i="26"/>
  <c r="K136" i="26"/>
  <c r="J136" i="26"/>
  <c r="I136" i="26"/>
  <c r="H136" i="26"/>
  <c r="K135" i="26"/>
  <c r="J135" i="26"/>
  <c r="I135" i="26"/>
  <c r="H135" i="26"/>
  <c r="K134" i="26"/>
  <c r="J134" i="26"/>
  <c r="I134" i="26"/>
  <c r="H134" i="26"/>
  <c r="K133" i="26"/>
  <c r="J133" i="26"/>
  <c r="I133" i="26"/>
  <c r="H133" i="26"/>
  <c r="K132" i="26"/>
  <c r="J132" i="26"/>
  <c r="I132" i="26"/>
  <c r="H132" i="26"/>
  <c r="K131" i="26"/>
  <c r="J131" i="26"/>
  <c r="I131" i="26"/>
  <c r="H131" i="26"/>
  <c r="K130" i="26"/>
  <c r="J130" i="26"/>
  <c r="I130" i="26"/>
  <c r="H130" i="26"/>
  <c r="K129" i="26"/>
  <c r="J129" i="26"/>
  <c r="I129" i="26"/>
  <c r="H129" i="26"/>
  <c r="K128" i="26"/>
  <c r="J128" i="26"/>
  <c r="I128" i="26"/>
  <c r="H128" i="26"/>
  <c r="K127" i="26"/>
  <c r="J127" i="26"/>
  <c r="I127" i="26"/>
  <c r="H127" i="26"/>
  <c r="K126" i="26"/>
  <c r="J126" i="26"/>
  <c r="I126" i="26"/>
  <c r="H126" i="26"/>
  <c r="K125" i="26"/>
  <c r="J125" i="26"/>
  <c r="I125" i="26"/>
  <c r="H125" i="26"/>
  <c r="K124" i="26"/>
  <c r="J124" i="26"/>
  <c r="I124" i="26"/>
  <c r="H124" i="26"/>
  <c r="K123" i="26"/>
  <c r="J123" i="26"/>
  <c r="I123" i="26"/>
  <c r="H123" i="26"/>
  <c r="K122" i="26"/>
  <c r="J122" i="26"/>
  <c r="I122" i="26"/>
  <c r="H122" i="26"/>
  <c r="K121" i="26"/>
  <c r="J121" i="26"/>
  <c r="I121" i="26"/>
  <c r="H121" i="26"/>
  <c r="K120" i="26"/>
  <c r="J120" i="26"/>
  <c r="I120" i="26"/>
  <c r="H120" i="26"/>
  <c r="K119" i="26"/>
  <c r="J119" i="26"/>
  <c r="I119" i="26"/>
  <c r="H119" i="26"/>
  <c r="K118" i="26"/>
  <c r="J118" i="26"/>
  <c r="I118" i="26"/>
  <c r="H118" i="26"/>
  <c r="K117" i="26"/>
  <c r="J117" i="26"/>
  <c r="I117" i="26"/>
  <c r="H117" i="26"/>
  <c r="K116" i="26"/>
  <c r="J116" i="26"/>
  <c r="I116" i="26"/>
  <c r="H116" i="26"/>
  <c r="K115" i="26"/>
  <c r="J115" i="26"/>
  <c r="I115" i="26"/>
  <c r="H115" i="26"/>
  <c r="K114" i="26"/>
  <c r="J114" i="26"/>
  <c r="I114" i="26"/>
  <c r="H114" i="26"/>
  <c r="K113" i="26"/>
  <c r="J113" i="26"/>
  <c r="I113" i="26"/>
  <c r="H113" i="26"/>
  <c r="K112" i="26"/>
  <c r="J112" i="26"/>
  <c r="I112" i="26"/>
  <c r="H112" i="26"/>
  <c r="K111" i="26"/>
  <c r="J111" i="26"/>
  <c r="I111" i="26"/>
  <c r="H111" i="26"/>
  <c r="K110" i="26"/>
  <c r="J110" i="26"/>
  <c r="I110" i="26"/>
  <c r="H110" i="26"/>
  <c r="K109" i="26"/>
  <c r="J109" i="26"/>
  <c r="I109" i="26"/>
  <c r="H109" i="26"/>
  <c r="K108" i="26"/>
  <c r="J108" i="26"/>
  <c r="I108" i="26"/>
  <c r="H108" i="26"/>
  <c r="K107" i="26"/>
  <c r="J107" i="26"/>
  <c r="I107" i="26"/>
  <c r="H107" i="26"/>
  <c r="K106" i="26"/>
  <c r="J106" i="26"/>
  <c r="I106" i="26"/>
  <c r="H106" i="26"/>
  <c r="K105" i="26"/>
  <c r="J105" i="26"/>
  <c r="I105" i="26"/>
  <c r="H105" i="26"/>
  <c r="K104" i="26"/>
  <c r="J104" i="26"/>
  <c r="I104" i="26"/>
  <c r="H104" i="26"/>
  <c r="K103" i="26"/>
  <c r="J103" i="26"/>
  <c r="I103" i="26"/>
  <c r="H103" i="26"/>
  <c r="K102" i="26"/>
  <c r="J102" i="26"/>
  <c r="I102" i="26"/>
  <c r="H102" i="26"/>
  <c r="K101" i="26"/>
  <c r="J101" i="26"/>
  <c r="I101" i="26"/>
  <c r="H101" i="26"/>
  <c r="K100" i="26"/>
  <c r="J100" i="26"/>
  <c r="I100" i="26"/>
  <c r="H100" i="26"/>
  <c r="K99" i="26"/>
  <c r="J99" i="26"/>
  <c r="I99" i="26"/>
  <c r="H99" i="26"/>
  <c r="K98" i="26"/>
  <c r="J98" i="26"/>
  <c r="I98" i="26"/>
  <c r="H98" i="26"/>
  <c r="K97" i="26"/>
  <c r="J97" i="26"/>
  <c r="I97" i="26"/>
  <c r="H97" i="26"/>
  <c r="K96" i="26"/>
  <c r="J96" i="26"/>
  <c r="I96" i="26"/>
  <c r="H96" i="26"/>
  <c r="K95" i="26"/>
  <c r="J95" i="26"/>
  <c r="I95" i="26"/>
  <c r="H95" i="26"/>
  <c r="K94" i="26"/>
  <c r="J94" i="26"/>
  <c r="I94" i="26"/>
  <c r="H94" i="26"/>
  <c r="K93" i="26"/>
  <c r="J93" i="26"/>
  <c r="I93" i="26"/>
  <c r="H93" i="26"/>
  <c r="K92" i="26"/>
  <c r="J92" i="26"/>
  <c r="I92" i="26"/>
  <c r="H92" i="26"/>
  <c r="K91" i="26"/>
  <c r="J91" i="26"/>
  <c r="I91" i="26"/>
  <c r="H91" i="26"/>
  <c r="K90" i="26"/>
  <c r="J90" i="26"/>
  <c r="I90" i="26"/>
  <c r="H90" i="26"/>
  <c r="K89" i="26"/>
  <c r="J89" i="26"/>
  <c r="I89" i="26"/>
  <c r="H89" i="26"/>
  <c r="K88" i="26"/>
  <c r="J88" i="26"/>
  <c r="I88" i="26"/>
  <c r="H88" i="26"/>
  <c r="K87" i="26"/>
  <c r="J87" i="26"/>
  <c r="I87" i="26"/>
  <c r="H87" i="26"/>
  <c r="K86" i="26"/>
  <c r="J86" i="26"/>
  <c r="I86" i="26"/>
  <c r="H86" i="26"/>
  <c r="K85" i="26"/>
  <c r="J85" i="26"/>
  <c r="I85" i="26"/>
  <c r="H85" i="26"/>
  <c r="K84" i="26"/>
  <c r="J84" i="26"/>
  <c r="I84" i="26"/>
  <c r="H84" i="26"/>
  <c r="K83" i="26"/>
  <c r="J83" i="26"/>
  <c r="I83" i="26"/>
  <c r="H83" i="26"/>
  <c r="K82" i="26"/>
  <c r="J82" i="26"/>
  <c r="I82" i="26"/>
  <c r="H82" i="26"/>
  <c r="K81" i="26"/>
  <c r="J81" i="26"/>
  <c r="I81" i="26"/>
  <c r="H81" i="26"/>
  <c r="K80" i="26"/>
  <c r="J80" i="26"/>
  <c r="I80" i="26"/>
  <c r="H80" i="26"/>
  <c r="K79" i="26"/>
  <c r="J79" i="26"/>
  <c r="I79" i="26"/>
  <c r="H79" i="26"/>
  <c r="K78" i="26"/>
  <c r="J78" i="26"/>
  <c r="I78" i="26"/>
  <c r="H78" i="26"/>
  <c r="K77" i="26"/>
  <c r="J77" i="26"/>
  <c r="I77" i="26"/>
  <c r="H77" i="26"/>
  <c r="K76" i="26"/>
  <c r="J76" i="26"/>
  <c r="I76" i="26"/>
  <c r="H76" i="26"/>
  <c r="K75" i="26"/>
  <c r="J75" i="26"/>
  <c r="I75" i="26"/>
  <c r="H75" i="26"/>
  <c r="K74" i="26"/>
  <c r="J74" i="26"/>
  <c r="I74" i="26"/>
  <c r="H74" i="26"/>
  <c r="K73" i="26"/>
  <c r="J73" i="26"/>
  <c r="I73" i="26"/>
  <c r="H73" i="26"/>
  <c r="K72" i="26"/>
  <c r="J72" i="26"/>
  <c r="I72" i="26"/>
  <c r="H72" i="26"/>
  <c r="K71" i="26"/>
  <c r="J71" i="26"/>
  <c r="I71" i="26"/>
  <c r="H71" i="26"/>
  <c r="K70" i="26"/>
  <c r="J70" i="26"/>
  <c r="I70" i="26"/>
  <c r="H70" i="26"/>
  <c r="K69" i="26"/>
  <c r="J69" i="26"/>
  <c r="I69" i="26"/>
  <c r="H69" i="26"/>
  <c r="K68" i="26"/>
  <c r="J68" i="26"/>
  <c r="I68" i="26"/>
  <c r="H68" i="26"/>
  <c r="K67" i="26"/>
  <c r="J67" i="26"/>
  <c r="I67" i="26"/>
  <c r="H67" i="26"/>
  <c r="K66" i="26"/>
  <c r="J66" i="26"/>
  <c r="I66" i="26"/>
  <c r="H66" i="26"/>
  <c r="K65" i="26"/>
  <c r="J65" i="26"/>
  <c r="I65" i="26"/>
  <c r="H65" i="26"/>
  <c r="K64" i="26"/>
  <c r="J64" i="26"/>
  <c r="I64" i="26"/>
  <c r="H64" i="26"/>
  <c r="K63" i="26"/>
  <c r="J63" i="26"/>
  <c r="I63" i="26"/>
  <c r="H63" i="26"/>
  <c r="K62" i="26"/>
  <c r="J62" i="26"/>
  <c r="I62" i="26"/>
  <c r="H62" i="26"/>
  <c r="K61" i="26"/>
  <c r="J61" i="26"/>
  <c r="I61" i="26"/>
  <c r="H61" i="26"/>
  <c r="K60" i="26"/>
  <c r="J60" i="26"/>
  <c r="I60" i="26"/>
  <c r="H60" i="26"/>
  <c r="K59" i="26"/>
  <c r="J59" i="26"/>
  <c r="I59" i="26"/>
  <c r="H59" i="26"/>
  <c r="K58" i="26"/>
  <c r="J58" i="26"/>
  <c r="I58" i="26"/>
  <c r="H58" i="26"/>
  <c r="K57" i="26"/>
  <c r="J57" i="26"/>
  <c r="I57" i="26"/>
  <c r="H57" i="26"/>
  <c r="K56" i="26"/>
  <c r="J56" i="26"/>
  <c r="I56" i="26"/>
  <c r="H56" i="26"/>
  <c r="K55" i="26"/>
  <c r="J55" i="26"/>
  <c r="I55" i="26"/>
  <c r="H55" i="26"/>
  <c r="K54" i="26"/>
  <c r="J54" i="26"/>
  <c r="I54" i="26"/>
  <c r="H54" i="26"/>
  <c r="K53" i="26"/>
  <c r="J53" i="26"/>
  <c r="I53" i="26"/>
  <c r="H53" i="26"/>
  <c r="K52" i="26"/>
  <c r="J52" i="26"/>
  <c r="I52" i="26"/>
  <c r="H52" i="26"/>
  <c r="K51" i="26"/>
  <c r="J51" i="26"/>
  <c r="I51" i="26"/>
  <c r="H51" i="26"/>
  <c r="K50" i="26"/>
  <c r="J50" i="26"/>
  <c r="I50" i="26"/>
  <c r="H50" i="26"/>
  <c r="K49" i="26"/>
  <c r="J49" i="26"/>
  <c r="I49" i="26"/>
  <c r="H49" i="26"/>
  <c r="K48" i="26"/>
  <c r="J48" i="26"/>
  <c r="I48" i="26"/>
  <c r="H48" i="26"/>
  <c r="K47" i="26"/>
  <c r="J47" i="26"/>
  <c r="I47" i="26"/>
  <c r="H47" i="26"/>
  <c r="K46" i="26"/>
  <c r="J46" i="26"/>
  <c r="I46" i="26"/>
  <c r="H46" i="26"/>
  <c r="K45" i="26"/>
  <c r="J45" i="26"/>
  <c r="I45" i="26"/>
  <c r="H45" i="26"/>
  <c r="K44" i="26"/>
  <c r="J44" i="26"/>
  <c r="I44" i="26"/>
  <c r="H44" i="26"/>
  <c r="K43" i="26"/>
  <c r="J43" i="26"/>
  <c r="I43" i="26"/>
  <c r="H43" i="26"/>
  <c r="K42" i="26"/>
  <c r="J42" i="26"/>
  <c r="I42" i="26"/>
  <c r="H42" i="26"/>
  <c r="K41" i="26"/>
  <c r="J41" i="26"/>
  <c r="I41" i="26"/>
  <c r="H41" i="26"/>
  <c r="K40" i="26"/>
  <c r="J40" i="26"/>
  <c r="I40" i="26"/>
  <c r="H40" i="26"/>
  <c r="K39" i="26"/>
  <c r="J39" i="26"/>
  <c r="I39" i="26"/>
  <c r="H39" i="26"/>
  <c r="K38" i="26"/>
  <c r="J38" i="26"/>
  <c r="I38" i="26"/>
  <c r="H38" i="26"/>
  <c r="K37" i="26"/>
  <c r="J37" i="26"/>
  <c r="I37" i="26"/>
  <c r="H37" i="26"/>
  <c r="K36" i="26"/>
  <c r="J36" i="26"/>
  <c r="I36" i="26"/>
  <c r="H36" i="26"/>
  <c r="K35" i="26"/>
  <c r="J35" i="26"/>
  <c r="I35" i="26"/>
  <c r="H35" i="26"/>
  <c r="K34" i="26"/>
  <c r="J34" i="26"/>
  <c r="I34" i="26"/>
  <c r="H34" i="26"/>
  <c r="K33" i="26"/>
  <c r="J33" i="26"/>
  <c r="I33" i="26"/>
  <c r="H33" i="26"/>
  <c r="K32" i="26"/>
  <c r="J32" i="26"/>
  <c r="I32" i="26"/>
  <c r="H32" i="26"/>
  <c r="K31" i="26"/>
  <c r="J31" i="26"/>
  <c r="I31" i="26"/>
  <c r="H31" i="26"/>
  <c r="K30" i="26"/>
  <c r="J30" i="26"/>
  <c r="I30" i="26"/>
  <c r="H30" i="26"/>
  <c r="K29" i="26"/>
  <c r="J29" i="26"/>
  <c r="I29" i="26"/>
  <c r="H29" i="26"/>
  <c r="K28" i="26"/>
  <c r="J28" i="26"/>
  <c r="I28" i="26"/>
  <c r="H28" i="26"/>
  <c r="K27" i="26"/>
  <c r="J27" i="26"/>
  <c r="I27" i="26"/>
  <c r="H27" i="26"/>
  <c r="K26" i="26"/>
  <c r="J26" i="26"/>
  <c r="I26" i="26"/>
  <c r="H26" i="26"/>
  <c r="K25" i="26"/>
  <c r="J25" i="26"/>
  <c r="I25" i="26"/>
  <c r="H25" i="26"/>
  <c r="K24" i="26"/>
  <c r="J24" i="26"/>
  <c r="I24" i="26"/>
  <c r="H24" i="26"/>
  <c r="K23" i="26"/>
  <c r="J23" i="26"/>
  <c r="I23" i="26"/>
  <c r="H23" i="26"/>
  <c r="K22" i="26"/>
  <c r="J22" i="26"/>
  <c r="I22" i="26"/>
  <c r="H22" i="26"/>
  <c r="K21" i="26"/>
  <c r="J21" i="26"/>
  <c r="I21" i="26"/>
  <c r="H21" i="26"/>
  <c r="K20" i="26"/>
  <c r="J20" i="26"/>
  <c r="I20" i="26"/>
  <c r="H20" i="26"/>
  <c r="K19" i="26"/>
  <c r="J19" i="26"/>
  <c r="I19" i="26"/>
  <c r="H19" i="26"/>
  <c r="K18" i="26"/>
  <c r="J18" i="26"/>
  <c r="I18" i="26"/>
  <c r="H18" i="26"/>
  <c r="K17" i="26"/>
  <c r="J17" i="26"/>
  <c r="I17" i="26"/>
  <c r="H17" i="26"/>
  <c r="K16" i="26"/>
  <c r="J16" i="26"/>
  <c r="I16" i="26"/>
  <c r="H16" i="26"/>
  <c r="K15" i="26"/>
  <c r="J15" i="26"/>
  <c r="I15" i="26"/>
  <c r="H15" i="26"/>
  <c r="K14" i="26"/>
  <c r="J14" i="26"/>
  <c r="I14" i="26"/>
  <c r="H14" i="26"/>
  <c r="K13" i="26"/>
  <c r="J13" i="26"/>
  <c r="I13" i="26"/>
  <c r="H13" i="26"/>
  <c r="K12" i="26"/>
  <c r="J12" i="26"/>
  <c r="I12" i="26"/>
  <c r="H12" i="26"/>
  <c r="K11" i="26"/>
  <c r="J11" i="26"/>
  <c r="I11" i="26"/>
  <c r="H11" i="26"/>
  <c r="K10" i="26"/>
  <c r="J10" i="26"/>
  <c r="I10" i="26"/>
  <c r="H10" i="26"/>
  <c r="J9" i="26"/>
  <c r="I9" i="26"/>
  <c r="K9" i="26" s="1"/>
  <c r="G9" i="26" s="1"/>
  <c r="H9" i="26"/>
  <c r="K158" i="27"/>
  <c r="J158" i="27"/>
  <c r="I158" i="27"/>
  <c r="H158" i="27"/>
  <c r="K157" i="27"/>
  <c r="J157" i="27"/>
  <c r="I157" i="27"/>
  <c r="H157" i="27"/>
  <c r="K156" i="27"/>
  <c r="J156" i="27"/>
  <c r="I156" i="27"/>
  <c r="H156" i="27"/>
  <c r="J155" i="27"/>
  <c r="I155" i="27"/>
  <c r="H155" i="27"/>
  <c r="K154" i="27"/>
  <c r="J154" i="27"/>
  <c r="I154" i="27"/>
  <c r="H154" i="27"/>
  <c r="K153" i="27"/>
  <c r="J153" i="27"/>
  <c r="I153" i="27"/>
  <c r="H153" i="27"/>
  <c r="K152" i="27"/>
  <c r="J152" i="27"/>
  <c r="I152" i="27"/>
  <c r="H152" i="27"/>
  <c r="K151" i="27"/>
  <c r="J151" i="27"/>
  <c r="I151" i="27"/>
  <c r="H151" i="27"/>
  <c r="K150" i="27"/>
  <c r="J150" i="27"/>
  <c r="I150" i="27"/>
  <c r="H150" i="27"/>
  <c r="K149" i="27"/>
  <c r="J149" i="27"/>
  <c r="I149" i="27"/>
  <c r="H149" i="27"/>
  <c r="K148" i="27"/>
  <c r="J148" i="27"/>
  <c r="I148" i="27"/>
  <c r="H148" i="27"/>
  <c r="K147" i="27"/>
  <c r="J147" i="27"/>
  <c r="I147" i="27"/>
  <c r="H147" i="27"/>
  <c r="K146" i="27"/>
  <c r="J146" i="27"/>
  <c r="I146" i="27"/>
  <c r="H146" i="27"/>
  <c r="K145" i="27"/>
  <c r="J145" i="27"/>
  <c r="I145" i="27"/>
  <c r="H145" i="27"/>
  <c r="K144" i="27"/>
  <c r="J144" i="27"/>
  <c r="I144" i="27"/>
  <c r="H144" i="27"/>
  <c r="K143" i="27"/>
  <c r="J143" i="27"/>
  <c r="I143" i="27"/>
  <c r="H143" i="27"/>
  <c r="K142" i="27"/>
  <c r="J142" i="27"/>
  <c r="I142" i="27"/>
  <c r="H142" i="27"/>
  <c r="K141" i="27"/>
  <c r="J141" i="27"/>
  <c r="I141" i="27"/>
  <c r="H141" i="27"/>
  <c r="K140" i="27"/>
  <c r="J140" i="27"/>
  <c r="I140" i="27"/>
  <c r="H140" i="27"/>
  <c r="K139" i="27"/>
  <c r="J139" i="27"/>
  <c r="I139" i="27"/>
  <c r="H139" i="27"/>
  <c r="K138" i="27"/>
  <c r="J138" i="27"/>
  <c r="I138" i="27"/>
  <c r="H138" i="27"/>
  <c r="K137" i="27"/>
  <c r="J137" i="27"/>
  <c r="I137" i="27"/>
  <c r="H137" i="27"/>
  <c r="K136" i="27"/>
  <c r="J136" i="27"/>
  <c r="I136" i="27"/>
  <c r="H136" i="27"/>
  <c r="K135" i="27"/>
  <c r="J135" i="27"/>
  <c r="I135" i="27"/>
  <c r="H135" i="27"/>
  <c r="K134" i="27"/>
  <c r="J134" i="27"/>
  <c r="I134" i="27"/>
  <c r="H134" i="27"/>
  <c r="K133" i="27"/>
  <c r="J133" i="27"/>
  <c r="I133" i="27"/>
  <c r="H133" i="27"/>
  <c r="K132" i="27"/>
  <c r="J132" i="27"/>
  <c r="I132" i="27"/>
  <c r="H132" i="27"/>
  <c r="K131" i="27"/>
  <c r="J131" i="27"/>
  <c r="I131" i="27"/>
  <c r="H131" i="27"/>
  <c r="K130" i="27"/>
  <c r="J130" i="27"/>
  <c r="I130" i="27"/>
  <c r="H130" i="27"/>
  <c r="K129" i="27"/>
  <c r="J129" i="27"/>
  <c r="I129" i="27"/>
  <c r="H129" i="27"/>
  <c r="K128" i="27"/>
  <c r="J128" i="27"/>
  <c r="I128" i="27"/>
  <c r="H128" i="27"/>
  <c r="K127" i="27"/>
  <c r="J127" i="27"/>
  <c r="I127" i="27"/>
  <c r="H127" i="27"/>
  <c r="K126" i="27"/>
  <c r="J126" i="27"/>
  <c r="I126" i="27"/>
  <c r="H126" i="27"/>
  <c r="K125" i="27"/>
  <c r="J125" i="27"/>
  <c r="I125" i="27"/>
  <c r="H125" i="27"/>
  <c r="K124" i="27"/>
  <c r="J124" i="27"/>
  <c r="I124" i="27"/>
  <c r="H124" i="27"/>
  <c r="K123" i="27"/>
  <c r="J123" i="27"/>
  <c r="I123" i="27"/>
  <c r="H123" i="27"/>
  <c r="K122" i="27"/>
  <c r="J122" i="27"/>
  <c r="I122" i="27"/>
  <c r="H122" i="27"/>
  <c r="K121" i="27"/>
  <c r="J121" i="27"/>
  <c r="I121" i="27"/>
  <c r="H121" i="27"/>
  <c r="K120" i="27"/>
  <c r="J120" i="27"/>
  <c r="I120" i="27"/>
  <c r="H120" i="27"/>
  <c r="K119" i="27"/>
  <c r="J119" i="27"/>
  <c r="I119" i="27"/>
  <c r="H119" i="27"/>
  <c r="K118" i="27"/>
  <c r="J118" i="27"/>
  <c r="I118" i="27"/>
  <c r="H118" i="27"/>
  <c r="K117" i="27"/>
  <c r="J117" i="27"/>
  <c r="I117" i="27"/>
  <c r="H117" i="27"/>
  <c r="K116" i="27"/>
  <c r="J116" i="27"/>
  <c r="I116" i="27"/>
  <c r="H116" i="27"/>
  <c r="K115" i="27"/>
  <c r="J115" i="27"/>
  <c r="I115" i="27"/>
  <c r="H115" i="27"/>
  <c r="K114" i="27"/>
  <c r="J114" i="27"/>
  <c r="I114" i="27"/>
  <c r="H114" i="27"/>
  <c r="K113" i="27"/>
  <c r="J113" i="27"/>
  <c r="I113" i="27"/>
  <c r="H113" i="27"/>
  <c r="K112" i="27"/>
  <c r="J112" i="27"/>
  <c r="I112" i="27"/>
  <c r="H112" i="27"/>
  <c r="K111" i="27"/>
  <c r="J111" i="27"/>
  <c r="I111" i="27"/>
  <c r="H111" i="27"/>
  <c r="K110" i="27"/>
  <c r="J110" i="27"/>
  <c r="I110" i="27"/>
  <c r="H110" i="27"/>
  <c r="K109" i="27"/>
  <c r="J109" i="27"/>
  <c r="I109" i="27"/>
  <c r="H109" i="27"/>
  <c r="K108" i="27"/>
  <c r="J108" i="27"/>
  <c r="I108" i="27"/>
  <c r="H108" i="27"/>
  <c r="K107" i="27"/>
  <c r="J107" i="27"/>
  <c r="I107" i="27"/>
  <c r="H107" i="27"/>
  <c r="K106" i="27"/>
  <c r="J106" i="27"/>
  <c r="I106" i="27"/>
  <c r="H106" i="27"/>
  <c r="K105" i="27"/>
  <c r="J105" i="27"/>
  <c r="I105" i="27"/>
  <c r="H105" i="27"/>
  <c r="K104" i="27"/>
  <c r="J104" i="27"/>
  <c r="I104" i="27"/>
  <c r="H104" i="27"/>
  <c r="K103" i="27"/>
  <c r="J103" i="27"/>
  <c r="I103" i="27"/>
  <c r="H103" i="27"/>
  <c r="K102" i="27"/>
  <c r="J102" i="27"/>
  <c r="I102" i="27"/>
  <c r="H102" i="27"/>
  <c r="K101" i="27"/>
  <c r="J101" i="27"/>
  <c r="I101" i="27"/>
  <c r="H101" i="27"/>
  <c r="K100" i="27"/>
  <c r="J100" i="27"/>
  <c r="I100" i="27"/>
  <c r="H100" i="27"/>
  <c r="K99" i="27"/>
  <c r="J99" i="27"/>
  <c r="I99" i="27"/>
  <c r="H99" i="27"/>
  <c r="K98" i="27"/>
  <c r="J98" i="27"/>
  <c r="I98" i="27"/>
  <c r="H98" i="27"/>
  <c r="K97" i="27"/>
  <c r="J97" i="27"/>
  <c r="I97" i="27"/>
  <c r="H97" i="27"/>
  <c r="K96" i="27"/>
  <c r="J96" i="27"/>
  <c r="I96" i="27"/>
  <c r="H96" i="27"/>
  <c r="K95" i="27"/>
  <c r="J95" i="27"/>
  <c r="I95" i="27"/>
  <c r="H95" i="27"/>
  <c r="K94" i="27"/>
  <c r="J94" i="27"/>
  <c r="I94" i="27"/>
  <c r="H94" i="27"/>
  <c r="K93" i="27"/>
  <c r="J93" i="27"/>
  <c r="I93" i="27"/>
  <c r="H93" i="27"/>
  <c r="K92" i="27"/>
  <c r="J92" i="27"/>
  <c r="I92" i="27"/>
  <c r="H92" i="27"/>
  <c r="K91" i="27"/>
  <c r="J91" i="27"/>
  <c r="I91" i="27"/>
  <c r="H91" i="27"/>
  <c r="K90" i="27"/>
  <c r="J90" i="27"/>
  <c r="I90" i="27"/>
  <c r="H90" i="27"/>
  <c r="K89" i="27"/>
  <c r="J89" i="27"/>
  <c r="I89" i="27"/>
  <c r="H89" i="27"/>
  <c r="K88" i="27"/>
  <c r="J88" i="27"/>
  <c r="I88" i="27"/>
  <c r="H88" i="27"/>
  <c r="K87" i="27"/>
  <c r="J87" i="27"/>
  <c r="I87" i="27"/>
  <c r="H87" i="27"/>
  <c r="K86" i="27"/>
  <c r="J86" i="27"/>
  <c r="I86" i="27"/>
  <c r="H86" i="27"/>
  <c r="K85" i="27"/>
  <c r="J85" i="27"/>
  <c r="I85" i="27"/>
  <c r="H85" i="27"/>
  <c r="K84" i="27"/>
  <c r="J84" i="27"/>
  <c r="I84" i="27"/>
  <c r="H84" i="27"/>
  <c r="K83" i="27"/>
  <c r="J83" i="27"/>
  <c r="I83" i="27"/>
  <c r="H83" i="27"/>
  <c r="K82" i="27"/>
  <c r="J82" i="27"/>
  <c r="I82" i="27"/>
  <c r="H82" i="27"/>
  <c r="K81" i="27"/>
  <c r="J81" i="27"/>
  <c r="I81" i="27"/>
  <c r="H81" i="27"/>
  <c r="K80" i="27"/>
  <c r="J80" i="27"/>
  <c r="I80" i="27"/>
  <c r="H80" i="27"/>
  <c r="K79" i="27"/>
  <c r="J79" i="27"/>
  <c r="I79" i="27"/>
  <c r="H79" i="27"/>
  <c r="K78" i="27"/>
  <c r="J78" i="27"/>
  <c r="I78" i="27"/>
  <c r="H78" i="27"/>
  <c r="K77" i="27"/>
  <c r="J77" i="27"/>
  <c r="I77" i="27"/>
  <c r="H77" i="27"/>
  <c r="K76" i="27"/>
  <c r="J76" i="27"/>
  <c r="I76" i="27"/>
  <c r="H76" i="27"/>
  <c r="K75" i="27"/>
  <c r="J75" i="27"/>
  <c r="I75" i="27"/>
  <c r="H75" i="27"/>
  <c r="K74" i="27"/>
  <c r="J74" i="27"/>
  <c r="I74" i="27"/>
  <c r="H74" i="27"/>
  <c r="K73" i="27"/>
  <c r="J73" i="27"/>
  <c r="I73" i="27"/>
  <c r="H73" i="27"/>
  <c r="K72" i="27"/>
  <c r="J72" i="27"/>
  <c r="I72" i="27"/>
  <c r="H72" i="27"/>
  <c r="K71" i="27"/>
  <c r="J71" i="27"/>
  <c r="I71" i="27"/>
  <c r="H71" i="27"/>
  <c r="K70" i="27"/>
  <c r="J70" i="27"/>
  <c r="I70" i="27"/>
  <c r="H70" i="27"/>
  <c r="K69" i="27"/>
  <c r="J69" i="27"/>
  <c r="I69" i="27"/>
  <c r="H69" i="27"/>
  <c r="K68" i="27"/>
  <c r="J68" i="27"/>
  <c r="I68" i="27"/>
  <c r="H68" i="27"/>
  <c r="K67" i="27"/>
  <c r="J67" i="27"/>
  <c r="I67" i="27"/>
  <c r="H67" i="27"/>
  <c r="K66" i="27"/>
  <c r="J66" i="27"/>
  <c r="I66" i="27"/>
  <c r="H66" i="27"/>
  <c r="K65" i="27"/>
  <c r="J65" i="27"/>
  <c r="I65" i="27"/>
  <c r="H65" i="27"/>
  <c r="K64" i="27"/>
  <c r="J64" i="27"/>
  <c r="I64" i="27"/>
  <c r="H64" i="27"/>
  <c r="K63" i="27"/>
  <c r="J63" i="27"/>
  <c r="I63" i="27"/>
  <c r="H63" i="27"/>
  <c r="K62" i="27"/>
  <c r="J62" i="27"/>
  <c r="I62" i="27"/>
  <c r="H62" i="27"/>
  <c r="K61" i="27"/>
  <c r="J61" i="27"/>
  <c r="I61" i="27"/>
  <c r="H61" i="27"/>
  <c r="K60" i="27"/>
  <c r="J60" i="27"/>
  <c r="I60" i="27"/>
  <c r="H60" i="27"/>
  <c r="K59" i="27"/>
  <c r="J59" i="27"/>
  <c r="I59" i="27"/>
  <c r="H59" i="27"/>
  <c r="K58" i="27"/>
  <c r="J58" i="27"/>
  <c r="I58" i="27"/>
  <c r="H58" i="27"/>
  <c r="K57" i="27"/>
  <c r="J57" i="27"/>
  <c r="I57" i="27"/>
  <c r="H57" i="27"/>
  <c r="K56" i="27"/>
  <c r="J56" i="27"/>
  <c r="I56" i="27"/>
  <c r="H56" i="27"/>
  <c r="K55" i="27"/>
  <c r="J55" i="27"/>
  <c r="I55" i="27"/>
  <c r="H55" i="27"/>
  <c r="K54" i="27"/>
  <c r="J54" i="27"/>
  <c r="I54" i="27"/>
  <c r="H54" i="27"/>
  <c r="K53" i="27"/>
  <c r="J53" i="27"/>
  <c r="I53" i="27"/>
  <c r="H53" i="27"/>
  <c r="K52" i="27"/>
  <c r="J52" i="27"/>
  <c r="I52" i="27"/>
  <c r="H52" i="27"/>
  <c r="K51" i="27"/>
  <c r="J51" i="27"/>
  <c r="I51" i="27"/>
  <c r="H51" i="27"/>
  <c r="K50" i="27"/>
  <c r="J50" i="27"/>
  <c r="I50" i="27"/>
  <c r="H50" i="27"/>
  <c r="K49" i="27"/>
  <c r="J49" i="27"/>
  <c r="I49" i="27"/>
  <c r="H49" i="27"/>
  <c r="K48" i="27"/>
  <c r="J48" i="27"/>
  <c r="I48" i="27"/>
  <c r="H48" i="27"/>
  <c r="K47" i="27"/>
  <c r="J47" i="27"/>
  <c r="I47" i="27"/>
  <c r="H47" i="27"/>
  <c r="K46" i="27"/>
  <c r="J46" i="27"/>
  <c r="I46" i="27"/>
  <c r="H46" i="27"/>
  <c r="K45" i="27"/>
  <c r="J45" i="27"/>
  <c r="I45" i="27"/>
  <c r="H45" i="27"/>
  <c r="K44" i="27"/>
  <c r="J44" i="27"/>
  <c r="I44" i="27"/>
  <c r="H44" i="27"/>
  <c r="K43" i="27"/>
  <c r="J43" i="27"/>
  <c r="I43" i="27"/>
  <c r="H43" i="27"/>
  <c r="K42" i="27"/>
  <c r="J42" i="27"/>
  <c r="I42" i="27"/>
  <c r="H42" i="27"/>
  <c r="K41" i="27"/>
  <c r="J41" i="27"/>
  <c r="I41" i="27"/>
  <c r="H41" i="27"/>
  <c r="K40" i="27"/>
  <c r="J40" i="27"/>
  <c r="I40" i="27"/>
  <c r="H40" i="27"/>
  <c r="K39" i="27"/>
  <c r="J39" i="27"/>
  <c r="I39" i="27"/>
  <c r="H39" i="27"/>
  <c r="K38" i="27"/>
  <c r="J38" i="27"/>
  <c r="I38" i="27"/>
  <c r="H38" i="27"/>
  <c r="K37" i="27"/>
  <c r="J37" i="27"/>
  <c r="I37" i="27"/>
  <c r="H37" i="27"/>
  <c r="K36" i="27"/>
  <c r="J36" i="27"/>
  <c r="I36" i="27"/>
  <c r="H36" i="27"/>
  <c r="K35" i="27"/>
  <c r="J35" i="27"/>
  <c r="I35" i="27"/>
  <c r="H35" i="27"/>
  <c r="K34" i="27"/>
  <c r="J34" i="27"/>
  <c r="I34" i="27"/>
  <c r="H34" i="27"/>
  <c r="K33" i="27"/>
  <c r="J33" i="27"/>
  <c r="I33" i="27"/>
  <c r="H33" i="27"/>
  <c r="K32" i="27"/>
  <c r="J32" i="27"/>
  <c r="I32" i="27"/>
  <c r="H32" i="27"/>
  <c r="K31" i="27"/>
  <c r="J31" i="27"/>
  <c r="I31" i="27"/>
  <c r="H31" i="27"/>
  <c r="K30" i="27"/>
  <c r="J30" i="27"/>
  <c r="I30" i="27"/>
  <c r="H30" i="27"/>
  <c r="K29" i="27"/>
  <c r="J29" i="27"/>
  <c r="I29" i="27"/>
  <c r="H29" i="27"/>
  <c r="K28" i="27"/>
  <c r="J28" i="27"/>
  <c r="I28" i="27"/>
  <c r="H28" i="27"/>
  <c r="K27" i="27"/>
  <c r="J27" i="27"/>
  <c r="I27" i="27"/>
  <c r="H27" i="27"/>
  <c r="K26" i="27"/>
  <c r="J26" i="27"/>
  <c r="I26" i="27"/>
  <c r="H26" i="27"/>
  <c r="K25" i="27"/>
  <c r="J25" i="27"/>
  <c r="I25" i="27"/>
  <c r="H25" i="27"/>
  <c r="K24" i="27"/>
  <c r="J24" i="27"/>
  <c r="I24" i="27"/>
  <c r="H24" i="27"/>
  <c r="K23" i="27"/>
  <c r="J23" i="27"/>
  <c r="I23" i="27"/>
  <c r="H23" i="27"/>
  <c r="K22" i="27"/>
  <c r="J22" i="27"/>
  <c r="I22" i="27"/>
  <c r="H22" i="27"/>
  <c r="K21" i="27"/>
  <c r="J21" i="27"/>
  <c r="I21" i="27"/>
  <c r="H21" i="27"/>
  <c r="K20" i="27"/>
  <c r="J20" i="27"/>
  <c r="I20" i="27"/>
  <c r="H20" i="27"/>
  <c r="K19" i="27"/>
  <c r="J19" i="27"/>
  <c r="I19" i="27"/>
  <c r="H19" i="27"/>
  <c r="K18" i="27"/>
  <c r="J18" i="27"/>
  <c r="I18" i="27"/>
  <c r="H18" i="27"/>
  <c r="K17" i="27"/>
  <c r="J17" i="27"/>
  <c r="I17" i="27"/>
  <c r="H17" i="27"/>
  <c r="K16" i="27"/>
  <c r="J16" i="27"/>
  <c r="I16" i="27"/>
  <c r="H16" i="27"/>
  <c r="K15" i="27"/>
  <c r="J15" i="27"/>
  <c r="I15" i="27"/>
  <c r="H15" i="27"/>
  <c r="K14" i="27"/>
  <c r="J14" i="27"/>
  <c r="I14" i="27"/>
  <c r="H14" i="27"/>
  <c r="K13" i="27"/>
  <c r="G13" i="27" s="1"/>
  <c r="J13" i="27"/>
  <c r="I13" i="27"/>
  <c r="H13" i="27"/>
  <c r="K12" i="27"/>
  <c r="J12" i="27"/>
  <c r="I12" i="27"/>
  <c r="H12" i="27"/>
  <c r="K11" i="27"/>
  <c r="J11" i="27"/>
  <c r="I11" i="27"/>
  <c r="H11" i="27"/>
  <c r="K10" i="27"/>
  <c r="J10" i="27"/>
  <c r="I10" i="27"/>
  <c r="H10" i="27"/>
  <c r="K9" i="27"/>
  <c r="J9" i="27"/>
  <c r="I9" i="27"/>
  <c r="H9" i="27"/>
  <c r="K158" i="28"/>
  <c r="J158" i="28"/>
  <c r="I158" i="28"/>
  <c r="H158" i="28"/>
  <c r="K157" i="28"/>
  <c r="J157" i="28"/>
  <c r="I157" i="28"/>
  <c r="H157" i="28"/>
  <c r="K156" i="28"/>
  <c r="J156" i="28"/>
  <c r="I156" i="28"/>
  <c r="H156" i="28"/>
  <c r="K155" i="28"/>
  <c r="J155" i="28"/>
  <c r="I155" i="28"/>
  <c r="H155" i="28"/>
  <c r="K154" i="28"/>
  <c r="J154" i="28"/>
  <c r="I154" i="28"/>
  <c r="H154" i="28"/>
  <c r="K153" i="28"/>
  <c r="J153" i="28"/>
  <c r="I153" i="28"/>
  <c r="H153" i="28"/>
  <c r="K152" i="28"/>
  <c r="J152" i="28"/>
  <c r="I152" i="28"/>
  <c r="H152" i="28"/>
  <c r="K151" i="28"/>
  <c r="J151" i="28"/>
  <c r="I151" i="28"/>
  <c r="H151" i="28"/>
  <c r="K150" i="28"/>
  <c r="J150" i="28"/>
  <c r="I150" i="28"/>
  <c r="H150" i="28"/>
  <c r="K149" i="28"/>
  <c r="J149" i="28"/>
  <c r="I149" i="28"/>
  <c r="H149" i="28"/>
  <c r="K148" i="28"/>
  <c r="J148" i="28"/>
  <c r="I148" i="28"/>
  <c r="H148" i="28"/>
  <c r="K147" i="28"/>
  <c r="J147" i="28"/>
  <c r="I147" i="28"/>
  <c r="H147" i="28"/>
  <c r="K146" i="28"/>
  <c r="J146" i="28"/>
  <c r="I146" i="28"/>
  <c r="H146" i="28"/>
  <c r="K145" i="28"/>
  <c r="J145" i="28"/>
  <c r="I145" i="28"/>
  <c r="H145" i="28"/>
  <c r="K144" i="28"/>
  <c r="J144" i="28"/>
  <c r="I144" i="28"/>
  <c r="H144" i="28"/>
  <c r="K143" i="28"/>
  <c r="J143" i="28"/>
  <c r="I143" i="28"/>
  <c r="H143" i="28"/>
  <c r="K142" i="28"/>
  <c r="J142" i="28"/>
  <c r="I142" i="28"/>
  <c r="H142" i="28"/>
  <c r="K141" i="28"/>
  <c r="J141" i="28"/>
  <c r="I141" i="28"/>
  <c r="H141" i="28"/>
  <c r="K140" i="28"/>
  <c r="J140" i="28"/>
  <c r="I140" i="28"/>
  <c r="H140" i="28"/>
  <c r="K139" i="28"/>
  <c r="J139" i="28"/>
  <c r="I139" i="28"/>
  <c r="H139" i="28"/>
  <c r="K138" i="28"/>
  <c r="J138" i="28"/>
  <c r="I138" i="28"/>
  <c r="H138" i="28"/>
  <c r="K137" i="28"/>
  <c r="J137" i="28"/>
  <c r="I137" i="28"/>
  <c r="H137" i="28"/>
  <c r="K136" i="28"/>
  <c r="J136" i="28"/>
  <c r="I136" i="28"/>
  <c r="H136" i="28"/>
  <c r="K135" i="28"/>
  <c r="J135" i="28"/>
  <c r="I135" i="28"/>
  <c r="H135" i="28"/>
  <c r="K134" i="28"/>
  <c r="J134" i="28"/>
  <c r="I134" i="28"/>
  <c r="H134" i="28"/>
  <c r="K133" i="28"/>
  <c r="J133" i="28"/>
  <c r="I133" i="28"/>
  <c r="H133" i="28"/>
  <c r="K132" i="28"/>
  <c r="J132" i="28"/>
  <c r="I132" i="28"/>
  <c r="H132" i="28"/>
  <c r="K131" i="28"/>
  <c r="J131" i="28"/>
  <c r="I131" i="28"/>
  <c r="H131" i="28"/>
  <c r="K130" i="28"/>
  <c r="J130" i="28"/>
  <c r="I130" i="28"/>
  <c r="H130" i="28"/>
  <c r="K129" i="28"/>
  <c r="J129" i="28"/>
  <c r="I129" i="28"/>
  <c r="H129" i="28"/>
  <c r="K128" i="28"/>
  <c r="J128" i="28"/>
  <c r="I128" i="28"/>
  <c r="H128" i="28"/>
  <c r="K127" i="28"/>
  <c r="J127" i="28"/>
  <c r="I127" i="28"/>
  <c r="H127" i="28"/>
  <c r="K126" i="28"/>
  <c r="J126" i="28"/>
  <c r="I126" i="28"/>
  <c r="H126" i="28"/>
  <c r="K125" i="28"/>
  <c r="J125" i="28"/>
  <c r="I125" i="28"/>
  <c r="H125" i="28"/>
  <c r="K124" i="28"/>
  <c r="J124" i="28"/>
  <c r="I124" i="28"/>
  <c r="H124" i="28"/>
  <c r="K123" i="28"/>
  <c r="J123" i="28"/>
  <c r="I123" i="28"/>
  <c r="H123" i="28"/>
  <c r="K122" i="28"/>
  <c r="J122" i="28"/>
  <c r="I122" i="28"/>
  <c r="H122" i="28"/>
  <c r="K121" i="28"/>
  <c r="J121" i="28"/>
  <c r="I121" i="28"/>
  <c r="H121" i="28"/>
  <c r="K120" i="28"/>
  <c r="J120" i="28"/>
  <c r="I120" i="28"/>
  <c r="H120" i="28"/>
  <c r="K119" i="28"/>
  <c r="J119" i="28"/>
  <c r="I119" i="28"/>
  <c r="H119" i="28"/>
  <c r="K118" i="28"/>
  <c r="J118" i="28"/>
  <c r="I118" i="28"/>
  <c r="H118" i="28"/>
  <c r="K117" i="28"/>
  <c r="J117" i="28"/>
  <c r="I117" i="28"/>
  <c r="H117" i="28"/>
  <c r="K116" i="28"/>
  <c r="J116" i="28"/>
  <c r="I116" i="28"/>
  <c r="H116" i="28"/>
  <c r="K115" i="28"/>
  <c r="J115" i="28"/>
  <c r="I115" i="28"/>
  <c r="H115" i="28"/>
  <c r="K114" i="28"/>
  <c r="J114" i="28"/>
  <c r="I114" i="28"/>
  <c r="H114" i="28"/>
  <c r="K113" i="28"/>
  <c r="J113" i="28"/>
  <c r="I113" i="28"/>
  <c r="H113" i="28"/>
  <c r="K112" i="28"/>
  <c r="J112" i="28"/>
  <c r="I112" i="28"/>
  <c r="H112" i="28"/>
  <c r="K111" i="28"/>
  <c r="J111" i="28"/>
  <c r="I111" i="28"/>
  <c r="H111" i="28"/>
  <c r="K110" i="28"/>
  <c r="J110" i="28"/>
  <c r="I110" i="28"/>
  <c r="H110" i="28"/>
  <c r="K109" i="28"/>
  <c r="J109" i="28"/>
  <c r="I109" i="28"/>
  <c r="H109" i="28"/>
  <c r="K108" i="28"/>
  <c r="J108" i="28"/>
  <c r="I108" i="28"/>
  <c r="H108" i="28"/>
  <c r="K107" i="28"/>
  <c r="J107" i="28"/>
  <c r="I107" i="28"/>
  <c r="H107" i="28"/>
  <c r="K106" i="28"/>
  <c r="J106" i="28"/>
  <c r="I106" i="28"/>
  <c r="H106" i="28"/>
  <c r="K105" i="28"/>
  <c r="J105" i="28"/>
  <c r="I105" i="28"/>
  <c r="H105" i="28"/>
  <c r="K104" i="28"/>
  <c r="J104" i="28"/>
  <c r="I104" i="28"/>
  <c r="H104" i="28"/>
  <c r="K103" i="28"/>
  <c r="J103" i="28"/>
  <c r="I103" i="28"/>
  <c r="H103" i="28"/>
  <c r="K102" i="28"/>
  <c r="J102" i="28"/>
  <c r="I102" i="28"/>
  <c r="H102" i="28"/>
  <c r="K101" i="28"/>
  <c r="J101" i="28"/>
  <c r="I101" i="28"/>
  <c r="H101" i="28"/>
  <c r="K100" i="28"/>
  <c r="J100" i="28"/>
  <c r="I100" i="28"/>
  <c r="H100" i="28"/>
  <c r="K99" i="28"/>
  <c r="J99" i="28"/>
  <c r="I99" i="28"/>
  <c r="H99" i="28"/>
  <c r="K98" i="28"/>
  <c r="J98" i="28"/>
  <c r="I98" i="28"/>
  <c r="H98" i="28"/>
  <c r="K97" i="28"/>
  <c r="J97" i="28"/>
  <c r="I97" i="28"/>
  <c r="H97" i="28"/>
  <c r="K96" i="28"/>
  <c r="J96" i="28"/>
  <c r="I96" i="28"/>
  <c r="H96" i="28"/>
  <c r="K95" i="28"/>
  <c r="J95" i="28"/>
  <c r="I95" i="28"/>
  <c r="H95" i="28"/>
  <c r="K94" i="28"/>
  <c r="J94" i="28"/>
  <c r="I94" i="28"/>
  <c r="H94" i="28"/>
  <c r="K93" i="28"/>
  <c r="J93" i="28"/>
  <c r="I93" i="28"/>
  <c r="H93" i="28"/>
  <c r="K92" i="28"/>
  <c r="J92" i="28"/>
  <c r="I92" i="28"/>
  <c r="H92" i="28"/>
  <c r="K91" i="28"/>
  <c r="J91" i="28"/>
  <c r="I91" i="28"/>
  <c r="H91" i="28"/>
  <c r="K90" i="28"/>
  <c r="J90" i="28"/>
  <c r="I90" i="28"/>
  <c r="H90" i="28"/>
  <c r="K89" i="28"/>
  <c r="J89" i="28"/>
  <c r="I89" i="28"/>
  <c r="H89" i="28"/>
  <c r="K88" i="28"/>
  <c r="J88" i="28"/>
  <c r="I88" i="28"/>
  <c r="H88" i="28"/>
  <c r="K87" i="28"/>
  <c r="J87" i="28"/>
  <c r="I87" i="28"/>
  <c r="H87" i="28"/>
  <c r="K86" i="28"/>
  <c r="J86" i="28"/>
  <c r="I86" i="28"/>
  <c r="H86" i="28"/>
  <c r="K85" i="28"/>
  <c r="J85" i="28"/>
  <c r="I85" i="28"/>
  <c r="H85" i="28"/>
  <c r="K84" i="28"/>
  <c r="J84" i="28"/>
  <c r="I84" i="28"/>
  <c r="H84" i="28"/>
  <c r="K83" i="28"/>
  <c r="J83" i="28"/>
  <c r="I83" i="28"/>
  <c r="H83" i="28"/>
  <c r="K82" i="28"/>
  <c r="J82" i="28"/>
  <c r="I82" i="28"/>
  <c r="H82" i="28"/>
  <c r="K81" i="28"/>
  <c r="J81" i="28"/>
  <c r="I81" i="28"/>
  <c r="H81" i="28"/>
  <c r="K80" i="28"/>
  <c r="J80" i="28"/>
  <c r="I80" i="28"/>
  <c r="H80" i="28"/>
  <c r="K79" i="28"/>
  <c r="J79" i="28"/>
  <c r="I79" i="28"/>
  <c r="H79" i="28"/>
  <c r="K78" i="28"/>
  <c r="J78" i="28"/>
  <c r="I78" i="28"/>
  <c r="H78" i="28"/>
  <c r="K77" i="28"/>
  <c r="J77" i="28"/>
  <c r="I77" i="28"/>
  <c r="H77" i="28"/>
  <c r="K76" i="28"/>
  <c r="J76" i="28"/>
  <c r="I76" i="28"/>
  <c r="H76" i="28"/>
  <c r="K75" i="28"/>
  <c r="J75" i="28"/>
  <c r="I75" i="28"/>
  <c r="H75" i="28"/>
  <c r="K74" i="28"/>
  <c r="J74" i="28"/>
  <c r="I74" i="28"/>
  <c r="H74" i="28"/>
  <c r="K73" i="28"/>
  <c r="J73" i="28"/>
  <c r="I73" i="28"/>
  <c r="H73" i="28"/>
  <c r="K72" i="28"/>
  <c r="J72" i="28"/>
  <c r="I72" i="28"/>
  <c r="H72" i="28"/>
  <c r="K71" i="28"/>
  <c r="J71" i="28"/>
  <c r="I71" i="28"/>
  <c r="H71" i="28"/>
  <c r="K70" i="28"/>
  <c r="J70" i="28"/>
  <c r="I70" i="28"/>
  <c r="H70" i="28"/>
  <c r="K69" i="28"/>
  <c r="J69" i="28"/>
  <c r="I69" i="28"/>
  <c r="H69" i="28"/>
  <c r="K68" i="28"/>
  <c r="J68" i="28"/>
  <c r="I68" i="28"/>
  <c r="H68" i="28"/>
  <c r="K67" i="28"/>
  <c r="J67" i="28"/>
  <c r="I67" i="28"/>
  <c r="H67" i="28"/>
  <c r="K66" i="28"/>
  <c r="J66" i="28"/>
  <c r="I66" i="28"/>
  <c r="H66" i="28"/>
  <c r="K65" i="28"/>
  <c r="J65" i="28"/>
  <c r="I65" i="28"/>
  <c r="H65" i="28"/>
  <c r="K64" i="28"/>
  <c r="J64" i="28"/>
  <c r="I64" i="28"/>
  <c r="H64" i="28"/>
  <c r="K63" i="28"/>
  <c r="J63" i="28"/>
  <c r="I63" i="28"/>
  <c r="H63" i="28"/>
  <c r="K62" i="28"/>
  <c r="J62" i="28"/>
  <c r="I62" i="28"/>
  <c r="H62" i="28"/>
  <c r="K61" i="28"/>
  <c r="J61" i="28"/>
  <c r="I61" i="28"/>
  <c r="H61" i="28"/>
  <c r="K60" i="28"/>
  <c r="J60" i="28"/>
  <c r="I60" i="28"/>
  <c r="H60" i="28"/>
  <c r="K59" i="28"/>
  <c r="J59" i="28"/>
  <c r="I59" i="28"/>
  <c r="H59" i="28"/>
  <c r="K58" i="28"/>
  <c r="J58" i="28"/>
  <c r="I58" i="28"/>
  <c r="H58" i="28"/>
  <c r="K57" i="28"/>
  <c r="J57" i="28"/>
  <c r="I57" i="28"/>
  <c r="H57" i="28"/>
  <c r="K56" i="28"/>
  <c r="J56" i="28"/>
  <c r="I56" i="28"/>
  <c r="H56" i="28"/>
  <c r="K55" i="28"/>
  <c r="J55" i="28"/>
  <c r="I55" i="28"/>
  <c r="H55" i="28"/>
  <c r="K54" i="28"/>
  <c r="J54" i="28"/>
  <c r="I54" i="28"/>
  <c r="H54" i="28"/>
  <c r="K53" i="28"/>
  <c r="J53" i="28"/>
  <c r="I53" i="28"/>
  <c r="H53" i="28"/>
  <c r="K52" i="28"/>
  <c r="J52" i="28"/>
  <c r="I52" i="28"/>
  <c r="H52" i="28"/>
  <c r="K51" i="28"/>
  <c r="J51" i="28"/>
  <c r="I51" i="28"/>
  <c r="H51" i="28"/>
  <c r="K50" i="28"/>
  <c r="J50" i="28"/>
  <c r="I50" i="28"/>
  <c r="H50" i="28"/>
  <c r="K49" i="28"/>
  <c r="J49" i="28"/>
  <c r="I49" i="28"/>
  <c r="H49" i="28"/>
  <c r="K48" i="28"/>
  <c r="J48" i="28"/>
  <c r="I48" i="28"/>
  <c r="H48" i="28"/>
  <c r="K47" i="28"/>
  <c r="J47" i="28"/>
  <c r="I47" i="28"/>
  <c r="H47" i="28"/>
  <c r="K46" i="28"/>
  <c r="J46" i="28"/>
  <c r="I46" i="28"/>
  <c r="H46" i="28"/>
  <c r="K45" i="28"/>
  <c r="J45" i="28"/>
  <c r="I45" i="28"/>
  <c r="H45" i="28"/>
  <c r="K44" i="28"/>
  <c r="J44" i="28"/>
  <c r="I44" i="28"/>
  <c r="H44" i="28"/>
  <c r="K43" i="28"/>
  <c r="J43" i="28"/>
  <c r="I43" i="28"/>
  <c r="H43" i="28"/>
  <c r="K42" i="28"/>
  <c r="J42" i="28"/>
  <c r="I42" i="28"/>
  <c r="H42" i="28"/>
  <c r="K41" i="28"/>
  <c r="J41" i="28"/>
  <c r="I41" i="28"/>
  <c r="H41" i="28"/>
  <c r="K40" i="28"/>
  <c r="J40" i="28"/>
  <c r="I40" i="28"/>
  <c r="H40" i="28"/>
  <c r="K39" i="28"/>
  <c r="J39" i="28"/>
  <c r="I39" i="28"/>
  <c r="H39" i="28"/>
  <c r="K38" i="28"/>
  <c r="J38" i="28"/>
  <c r="I38" i="28"/>
  <c r="H38" i="28"/>
  <c r="K37" i="28"/>
  <c r="J37" i="28"/>
  <c r="I37" i="28"/>
  <c r="H37" i="28"/>
  <c r="K36" i="28"/>
  <c r="J36" i="28"/>
  <c r="I36" i="28"/>
  <c r="H36" i="28"/>
  <c r="K35" i="28"/>
  <c r="J35" i="28"/>
  <c r="I35" i="28"/>
  <c r="H35" i="28"/>
  <c r="K34" i="28"/>
  <c r="J34" i="28"/>
  <c r="I34" i="28"/>
  <c r="H34" i="28"/>
  <c r="K33" i="28"/>
  <c r="J33" i="28"/>
  <c r="I33" i="28"/>
  <c r="H33" i="28"/>
  <c r="K32" i="28"/>
  <c r="J32" i="28"/>
  <c r="I32" i="28"/>
  <c r="H32" i="28"/>
  <c r="K31" i="28"/>
  <c r="J31" i="28"/>
  <c r="I31" i="28"/>
  <c r="H31" i="28"/>
  <c r="K30" i="28"/>
  <c r="J30" i="28"/>
  <c r="I30" i="28"/>
  <c r="H30" i="28"/>
  <c r="K29" i="28"/>
  <c r="J29" i="28"/>
  <c r="I29" i="28"/>
  <c r="H29" i="28"/>
  <c r="K28" i="28"/>
  <c r="J28" i="28"/>
  <c r="I28" i="28"/>
  <c r="H28" i="28"/>
  <c r="K27" i="28"/>
  <c r="J27" i="28"/>
  <c r="I27" i="28"/>
  <c r="H27" i="28"/>
  <c r="K26" i="28"/>
  <c r="J26" i="28"/>
  <c r="I26" i="28"/>
  <c r="H26" i="28"/>
  <c r="K25" i="28"/>
  <c r="J25" i="28"/>
  <c r="I25" i="28"/>
  <c r="H25" i="28"/>
  <c r="K24" i="28"/>
  <c r="J24" i="28"/>
  <c r="I24" i="28"/>
  <c r="H24" i="28"/>
  <c r="K23" i="28"/>
  <c r="J23" i="28"/>
  <c r="I23" i="28"/>
  <c r="H23" i="28"/>
  <c r="K22" i="28"/>
  <c r="J22" i="28"/>
  <c r="I22" i="28"/>
  <c r="H22" i="28"/>
  <c r="K21" i="28"/>
  <c r="J21" i="28"/>
  <c r="I21" i="28"/>
  <c r="H21" i="28"/>
  <c r="K20" i="28"/>
  <c r="J20" i="28"/>
  <c r="I20" i="28"/>
  <c r="H20" i="28"/>
  <c r="K19" i="28"/>
  <c r="J19" i="28"/>
  <c r="I19" i="28"/>
  <c r="H19" i="28"/>
  <c r="K18" i="28"/>
  <c r="J18" i="28"/>
  <c r="I18" i="28"/>
  <c r="H18" i="28"/>
  <c r="K17" i="28"/>
  <c r="J17" i="28"/>
  <c r="I17" i="28"/>
  <c r="H17" i="28"/>
  <c r="K16" i="28"/>
  <c r="J16" i="28"/>
  <c r="I16" i="28"/>
  <c r="H16" i="28"/>
  <c r="K15" i="28"/>
  <c r="J15" i="28"/>
  <c r="I15" i="28"/>
  <c r="H15" i="28"/>
  <c r="K14" i="28"/>
  <c r="J14" i="28"/>
  <c r="I14" i="28"/>
  <c r="H14" i="28"/>
  <c r="K13" i="28"/>
  <c r="J13" i="28"/>
  <c r="I13" i="28"/>
  <c r="H13" i="28"/>
  <c r="K12" i="28"/>
  <c r="J12" i="28"/>
  <c r="I12" i="28"/>
  <c r="H12" i="28"/>
  <c r="J11" i="28"/>
  <c r="K11" i="28" s="1"/>
  <c r="G11" i="28" s="1"/>
  <c r="I11" i="28"/>
  <c r="H11" i="28"/>
  <c r="K10" i="28"/>
  <c r="J10" i="28"/>
  <c r="I10" i="28"/>
  <c r="H10" i="28"/>
  <c r="K9" i="28"/>
  <c r="J9" i="28"/>
  <c r="I9" i="28"/>
  <c r="H9" i="28"/>
  <c r="K158" i="29"/>
  <c r="J158" i="29"/>
  <c r="I158" i="29"/>
  <c r="H158" i="29"/>
  <c r="J157" i="29"/>
  <c r="I157" i="29"/>
  <c r="H157" i="29"/>
  <c r="K156" i="29"/>
  <c r="J156" i="29"/>
  <c r="I156" i="29"/>
  <c r="H156" i="29"/>
  <c r="K155" i="29"/>
  <c r="J155" i="29"/>
  <c r="I155" i="29"/>
  <c r="H155" i="29"/>
  <c r="K154" i="29"/>
  <c r="J154" i="29"/>
  <c r="I154" i="29"/>
  <c r="H154" i="29"/>
  <c r="K153" i="29"/>
  <c r="J153" i="29"/>
  <c r="I153" i="29"/>
  <c r="H153" i="29"/>
  <c r="K152" i="29"/>
  <c r="J152" i="29"/>
  <c r="I152" i="29"/>
  <c r="H152" i="29"/>
  <c r="K151" i="29"/>
  <c r="J151" i="29"/>
  <c r="I151" i="29"/>
  <c r="H151" i="29"/>
  <c r="K150" i="29"/>
  <c r="J150" i="29"/>
  <c r="I150" i="29"/>
  <c r="H150" i="29"/>
  <c r="K149" i="29"/>
  <c r="J149" i="29"/>
  <c r="I149" i="29"/>
  <c r="H149" i="29"/>
  <c r="K148" i="29"/>
  <c r="J148" i="29"/>
  <c r="I148" i="29"/>
  <c r="H148" i="29"/>
  <c r="K147" i="29"/>
  <c r="J147" i="29"/>
  <c r="I147" i="29"/>
  <c r="H147" i="29"/>
  <c r="K146" i="29"/>
  <c r="J146" i="29"/>
  <c r="I146" i="29"/>
  <c r="H146" i="29"/>
  <c r="K145" i="29"/>
  <c r="J145" i="29"/>
  <c r="I145" i="29"/>
  <c r="H145" i="29"/>
  <c r="K144" i="29"/>
  <c r="J144" i="29"/>
  <c r="I144" i="29"/>
  <c r="H144" i="29"/>
  <c r="K143" i="29"/>
  <c r="J143" i="29"/>
  <c r="I143" i="29"/>
  <c r="H143" i="29"/>
  <c r="K142" i="29"/>
  <c r="J142" i="29"/>
  <c r="I142" i="29"/>
  <c r="H142" i="29"/>
  <c r="K141" i="29"/>
  <c r="J141" i="29"/>
  <c r="I141" i="29"/>
  <c r="H141" i="29"/>
  <c r="K140" i="29"/>
  <c r="J140" i="29"/>
  <c r="I140" i="29"/>
  <c r="H140" i="29"/>
  <c r="K139" i="29"/>
  <c r="J139" i="29"/>
  <c r="I139" i="29"/>
  <c r="H139" i="29"/>
  <c r="K138" i="29"/>
  <c r="J138" i="29"/>
  <c r="I138" i="29"/>
  <c r="H138" i="29"/>
  <c r="K137" i="29"/>
  <c r="J137" i="29"/>
  <c r="I137" i="29"/>
  <c r="H137" i="29"/>
  <c r="K136" i="29"/>
  <c r="J136" i="29"/>
  <c r="I136" i="29"/>
  <c r="H136" i="29"/>
  <c r="K135" i="29"/>
  <c r="J135" i="29"/>
  <c r="I135" i="29"/>
  <c r="H135" i="29"/>
  <c r="K134" i="29"/>
  <c r="J134" i="29"/>
  <c r="I134" i="29"/>
  <c r="H134" i="29"/>
  <c r="K133" i="29"/>
  <c r="J133" i="29"/>
  <c r="I133" i="29"/>
  <c r="H133" i="29"/>
  <c r="K132" i="29"/>
  <c r="J132" i="29"/>
  <c r="I132" i="29"/>
  <c r="H132" i="29"/>
  <c r="K131" i="29"/>
  <c r="J131" i="29"/>
  <c r="I131" i="29"/>
  <c r="H131" i="29"/>
  <c r="K130" i="29"/>
  <c r="J130" i="29"/>
  <c r="I130" i="29"/>
  <c r="H130" i="29"/>
  <c r="K129" i="29"/>
  <c r="J129" i="29"/>
  <c r="I129" i="29"/>
  <c r="H129" i="29"/>
  <c r="K128" i="29"/>
  <c r="J128" i="29"/>
  <c r="I128" i="29"/>
  <c r="H128" i="29"/>
  <c r="K127" i="29"/>
  <c r="J127" i="29"/>
  <c r="I127" i="29"/>
  <c r="H127" i="29"/>
  <c r="K126" i="29"/>
  <c r="J126" i="29"/>
  <c r="I126" i="29"/>
  <c r="H126" i="29"/>
  <c r="K125" i="29"/>
  <c r="J125" i="29"/>
  <c r="I125" i="29"/>
  <c r="H125" i="29"/>
  <c r="K124" i="29"/>
  <c r="J124" i="29"/>
  <c r="I124" i="29"/>
  <c r="H124" i="29"/>
  <c r="K123" i="29"/>
  <c r="J123" i="29"/>
  <c r="I123" i="29"/>
  <c r="H123" i="29"/>
  <c r="K122" i="29"/>
  <c r="J122" i="29"/>
  <c r="I122" i="29"/>
  <c r="H122" i="29"/>
  <c r="K121" i="29"/>
  <c r="J121" i="29"/>
  <c r="I121" i="29"/>
  <c r="H121" i="29"/>
  <c r="K120" i="29"/>
  <c r="J120" i="29"/>
  <c r="I120" i="29"/>
  <c r="H120" i="29"/>
  <c r="K119" i="29"/>
  <c r="J119" i="29"/>
  <c r="I119" i="29"/>
  <c r="H119" i="29"/>
  <c r="K118" i="29"/>
  <c r="J118" i="29"/>
  <c r="I118" i="29"/>
  <c r="H118" i="29"/>
  <c r="K117" i="29"/>
  <c r="J117" i="29"/>
  <c r="I117" i="29"/>
  <c r="H117" i="29"/>
  <c r="K116" i="29"/>
  <c r="J116" i="29"/>
  <c r="I116" i="29"/>
  <c r="H116" i="29"/>
  <c r="K115" i="29"/>
  <c r="J115" i="29"/>
  <c r="I115" i="29"/>
  <c r="H115" i="29"/>
  <c r="K114" i="29"/>
  <c r="J114" i="29"/>
  <c r="I114" i="29"/>
  <c r="H114" i="29"/>
  <c r="K113" i="29"/>
  <c r="J113" i="29"/>
  <c r="I113" i="29"/>
  <c r="H113" i="29"/>
  <c r="K112" i="29"/>
  <c r="J112" i="29"/>
  <c r="I112" i="29"/>
  <c r="H112" i="29"/>
  <c r="K111" i="29"/>
  <c r="J111" i="29"/>
  <c r="I111" i="29"/>
  <c r="H111" i="29"/>
  <c r="K110" i="29"/>
  <c r="J110" i="29"/>
  <c r="I110" i="29"/>
  <c r="H110" i="29"/>
  <c r="K109" i="29"/>
  <c r="J109" i="29"/>
  <c r="I109" i="29"/>
  <c r="H109" i="29"/>
  <c r="K108" i="29"/>
  <c r="J108" i="29"/>
  <c r="I108" i="29"/>
  <c r="H108" i="29"/>
  <c r="K107" i="29"/>
  <c r="J107" i="29"/>
  <c r="I107" i="29"/>
  <c r="H107" i="29"/>
  <c r="K106" i="29"/>
  <c r="J106" i="29"/>
  <c r="I106" i="29"/>
  <c r="H106" i="29"/>
  <c r="K105" i="29"/>
  <c r="J105" i="29"/>
  <c r="I105" i="29"/>
  <c r="H105" i="29"/>
  <c r="K104" i="29"/>
  <c r="J104" i="29"/>
  <c r="I104" i="29"/>
  <c r="H104" i="29"/>
  <c r="K103" i="29"/>
  <c r="J103" i="29"/>
  <c r="I103" i="29"/>
  <c r="H103" i="29"/>
  <c r="K102" i="29"/>
  <c r="J102" i="29"/>
  <c r="I102" i="29"/>
  <c r="H102" i="29"/>
  <c r="K101" i="29"/>
  <c r="J101" i="29"/>
  <c r="I101" i="29"/>
  <c r="H101" i="29"/>
  <c r="K100" i="29"/>
  <c r="J100" i="29"/>
  <c r="I100" i="29"/>
  <c r="H100" i="29"/>
  <c r="K99" i="29"/>
  <c r="J99" i="29"/>
  <c r="I99" i="29"/>
  <c r="H99" i="29"/>
  <c r="K98" i="29"/>
  <c r="J98" i="29"/>
  <c r="I98" i="29"/>
  <c r="H98" i="29"/>
  <c r="K97" i="29"/>
  <c r="J97" i="29"/>
  <c r="I97" i="29"/>
  <c r="H97" i="29"/>
  <c r="K96" i="29"/>
  <c r="J96" i="29"/>
  <c r="I96" i="29"/>
  <c r="H96" i="29"/>
  <c r="K95" i="29"/>
  <c r="J95" i="29"/>
  <c r="I95" i="29"/>
  <c r="H95" i="29"/>
  <c r="K94" i="29"/>
  <c r="J94" i="29"/>
  <c r="I94" i="29"/>
  <c r="H94" i="29"/>
  <c r="K93" i="29"/>
  <c r="J93" i="29"/>
  <c r="I93" i="29"/>
  <c r="H93" i="29"/>
  <c r="K92" i="29"/>
  <c r="J92" i="29"/>
  <c r="I92" i="29"/>
  <c r="H92" i="29"/>
  <c r="K91" i="29"/>
  <c r="J91" i="29"/>
  <c r="I91" i="29"/>
  <c r="H91" i="29"/>
  <c r="K90" i="29"/>
  <c r="J90" i="29"/>
  <c r="I90" i="29"/>
  <c r="H90" i="29"/>
  <c r="K89" i="29"/>
  <c r="J89" i="29"/>
  <c r="I89" i="29"/>
  <c r="H89" i="29"/>
  <c r="K88" i="29"/>
  <c r="J88" i="29"/>
  <c r="I88" i="29"/>
  <c r="H88" i="29"/>
  <c r="K87" i="29"/>
  <c r="J87" i="29"/>
  <c r="I87" i="29"/>
  <c r="H87" i="29"/>
  <c r="K86" i="29"/>
  <c r="J86" i="29"/>
  <c r="I86" i="29"/>
  <c r="H86" i="29"/>
  <c r="K85" i="29"/>
  <c r="J85" i="29"/>
  <c r="I85" i="29"/>
  <c r="H85" i="29"/>
  <c r="K84" i="29"/>
  <c r="J84" i="29"/>
  <c r="I84" i="29"/>
  <c r="H84" i="29"/>
  <c r="K83" i="29"/>
  <c r="J83" i="29"/>
  <c r="I83" i="29"/>
  <c r="H83" i="29"/>
  <c r="K82" i="29"/>
  <c r="J82" i="29"/>
  <c r="I82" i="29"/>
  <c r="H82" i="29"/>
  <c r="K81" i="29"/>
  <c r="J81" i="29"/>
  <c r="I81" i="29"/>
  <c r="H81" i="29"/>
  <c r="K80" i="29"/>
  <c r="J80" i="29"/>
  <c r="I80" i="29"/>
  <c r="H80" i="29"/>
  <c r="K79" i="29"/>
  <c r="J79" i="29"/>
  <c r="I79" i="29"/>
  <c r="H79" i="29"/>
  <c r="K78" i="29"/>
  <c r="J78" i="29"/>
  <c r="I78" i="29"/>
  <c r="H78" i="29"/>
  <c r="K77" i="29"/>
  <c r="J77" i="29"/>
  <c r="I77" i="29"/>
  <c r="H77" i="29"/>
  <c r="K76" i="29"/>
  <c r="J76" i="29"/>
  <c r="I76" i="29"/>
  <c r="H76" i="29"/>
  <c r="K75" i="29"/>
  <c r="J75" i="29"/>
  <c r="I75" i="29"/>
  <c r="H75" i="29"/>
  <c r="K74" i="29"/>
  <c r="J74" i="29"/>
  <c r="I74" i="29"/>
  <c r="H74" i="29"/>
  <c r="K73" i="29"/>
  <c r="J73" i="29"/>
  <c r="I73" i="29"/>
  <c r="H73" i="29"/>
  <c r="K72" i="29"/>
  <c r="J72" i="29"/>
  <c r="I72" i="29"/>
  <c r="H72" i="29"/>
  <c r="K71" i="29"/>
  <c r="J71" i="29"/>
  <c r="I71" i="29"/>
  <c r="H71" i="29"/>
  <c r="K70" i="29"/>
  <c r="J70" i="29"/>
  <c r="I70" i="29"/>
  <c r="H70" i="29"/>
  <c r="K69" i="29"/>
  <c r="J69" i="29"/>
  <c r="I69" i="29"/>
  <c r="H69" i="29"/>
  <c r="K68" i="29"/>
  <c r="J68" i="29"/>
  <c r="I68" i="29"/>
  <c r="H68" i="29"/>
  <c r="K67" i="29"/>
  <c r="J67" i="29"/>
  <c r="I67" i="29"/>
  <c r="H67" i="29"/>
  <c r="K66" i="29"/>
  <c r="J66" i="29"/>
  <c r="I66" i="29"/>
  <c r="H66" i="29"/>
  <c r="K65" i="29"/>
  <c r="J65" i="29"/>
  <c r="I65" i="29"/>
  <c r="H65" i="29"/>
  <c r="K64" i="29"/>
  <c r="J64" i="29"/>
  <c r="I64" i="29"/>
  <c r="H64" i="29"/>
  <c r="K63" i="29"/>
  <c r="J63" i="29"/>
  <c r="I63" i="29"/>
  <c r="H63" i="29"/>
  <c r="K62" i="29"/>
  <c r="J62" i="29"/>
  <c r="I62" i="29"/>
  <c r="H62" i="29"/>
  <c r="K61" i="29"/>
  <c r="J61" i="29"/>
  <c r="I61" i="29"/>
  <c r="H61" i="29"/>
  <c r="K60" i="29"/>
  <c r="J60" i="29"/>
  <c r="I60" i="29"/>
  <c r="H60" i="29"/>
  <c r="K59" i="29"/>
  <c r="J59" i="29"/>
  <c r="I59" i="29"/>
  <c r="H59" i="29"/>
  <c r="K58" i="29"/>
  <c r="J58" i="29"/>
  <c r="I58" i="29"/>
  <c r="H58" i="29"/>
  <c r="K57" i="29"/>
  <c r="J57" i="29"/>
  <c r="I57" i="29"/>
  <c r="H57" i="29"/>
  <c r="K56" i="29"/>
  <c r="J56" i="29"/>
  <c r="I56" i="29"/>
  <c r="H56" i="29"/>
  <c r="K55" i="29"/>
  <c r="J55" i="29"/>
  <c r="I55" i="29"/>
  <c r="H55" i="29"/>
  <c r="K54" i="29"/>
  <c r="J54" i="29"/>
  <c r="I54" i="29"/>
  <c r="H54" i="29"/>
  <c r="K53" i="29"/>
  <c r="J53" i="29"/>
  <c r="I53" i="29"/>
  <c r="H53" i="29"/>
  <c r="K52" i="29"/>
  <c r="J52" i="29"/>
  <c r="I52" i="29"/>
  <c r="H52" i="29"/>
  <c r="K51" i="29"/>
  <c r="J51" i="29"/>
  <c r="I51" i="29"/>
  <c r="H51" i="29"/>
  <c r="K50" i="29"/>
  <c r="J50" i="29"/>
  <c r="I50" i="29"/>
  <c r="H50" i="29"/>
  <c r="K49" i="29"/>
  <c r="J49" i="29"/>
  <c r="I49" i="29"/>
  <c r="H49" i="29"/>
  <c r="K48" i="29"/>
  <c r="J48" i="29"/>
  <c r="I48" i="29"/>
  <c r="H48" i="29"/>
  <c r="K47" i="29"/>
  <c r="J47" i="29"/>
  <c r="I47" i="29"/>
  <c r="H47" i="29"/>
  <c r="K46" i="29"/>
  <c r="J46" i="29"/>
  <c r="I46" i="29"/>
  <c r="H46" i="29"/>
  <c r="K45" i="29"/>
  <c r="J45" i="29"/>
  <c r="I45" i="29"/>
  <c r="H45" i="29"/>
  <c r="K44" i="29"/>
  <c r="J44" i="29"/>
  <c r="I44" i="29"/>
  <c r="H44" i="29"/>
  <c r="K43" i="29"/>
  <c r="J43" i="29"/>
  <c r="I43" i="29"/>
  <c r="H43" i="29"/>
  <c r="K42" i="29"/>
  <c r="J42" i="29"/>
  <c r="I42" i="29"/>
  <c r="H42" i="29"/>
  <c r="K41" i="29"/>
  <c r="J41" i="29"/>
  <c r="I41" i="29"/>
  <c r="H41" i="29"/>
  <c r="K40" i="29"/>
  <c r="J40" i="29"/>
  <c r="I40" i="29"/>
  <c r="H40" i="29"/>
  <c r="K39" i="29"/>
  <c r="J39" i="29"/>
  <c r="I39" i="29"/>
  <c r="H39" i="29"/>
  <c r="K38" i="29"/>
  <c r="J38" i="29"/>
  <c r="I38" i="29"/>
  <c r="H38" i="29"/>
  <c r="K37" i="29"/>
  <c r="J37" i="29"/>
  <c r="I37" i="29"/>
  <c r="H37" i="29"/>
  <c r="K36" i="29"/>
  <c r="J36" i="29"/>
  <c r="I36" i="29"/>
  <c r="H36" i="29"/>
  <c r="K35" i="29"/>
  <c r="J35" i="29"/>
  <c r="I35" i="29"/>
  <c r="H35" i="29"/>
  <c r="K34" i="29"/>
  <c r="J34" i="29"/>
  <c r="I34" i="29"/>
  <c r="H34" i="29"/>
  <c r="K33" i="29"/>
  <c r="J33" i="29"/>
  <c r="I33" i="29"/>
  <c r="H33" i="29"/>
  <c r="K32" i="29"/>
  <c r="J32" i="29"/>
  <c r="I32" i="29"/>
  <c r="H32" i="29"/>
  <c r="K31" i="29"/>
  <c r="J31" i="29"/>
  <c r="I31" i="29"/>
  <c r="H31" i="29"/>
  <c r="K30" i="29"/>
  <c r="J30" i="29"/>
  <c r="I30" i="29"/>
  <c r="H30" i="29"/>
  <c r="K29" i="29"/>
  <c r="J29" i="29"/>
  <c r="I29" i="29"/>
  <c r="H29" i="29"/>
  <c r="K28" i="29"/>
  <c r="J28" i="29"/>
  <c r="I28" i="29"/>
  <c r="H28" i="29"/>
  <c r="K27" i="29"/>
  <c r="J27" i="29"/>
  <c r="I27" i="29"/>
  <c r="H27" i="29"/>
  <c r="K26" i="29"/>
  <c r="J26" i="29"/>
  <c r="I26" i="29"/>
  <c r="H26" i="29"/>
  <c r="K25" i="29"/>
  <c r="J25" i="29"/>
  <c r="I25" i="29"/>
  <c r="H25" i="29"/>
  <c r="K24" i="29"/>
  <c r="J24" i="29"/>
  <c r="I24" i="29"/>
  <c r="H24" i="29"/>
  <c r="K23" i="29"/>
  <c r="J23" i="29"/>
  <c r="I23" i="29"/>
  <c r="H23" i="29"/>
  <c r="K22" i="29"/>
  <c r="J22" i="29"/>
  <c r="I22" i="29"/>
  <c r="H22" i="29"/>
  <c r="K21" i="29"/>
  <c r="J21" i="29"/>
  <c r="I21" i="29"/>
  <c r="H21" i="29"/>
  <c r="K20" i="29"/>
  <c r="J20" i="29"/>
  <c r="I20" i="29"/>
  <c r="H20" i="29"/>
  <c r="K19" i="29"/>
  <c r="J19" i="29"/>
  <c r="I19" i="29"/>
  <c r="H19" i="29"/>
  <c r="K18" i="29"/>
  <c r="J18" i="29"/>
  <c r="I18" i="29"/>
  <c r="H18" i="29"/>
  <c r="K17" i="29"/>
  <c r="J17" i="29"/>
  <c r="I17" i="29"/>
  <c r="H17" i="29"/>
  <c r="K16" i="29"/>
  <c r="J16" i="29"/>
  <c r="I16" i="29"/>
  <c r="H16" i="29"/>
  <c r="K15" i="29"/>
  <c r="J15" i="29"/>
  <c r="I15" i="29"/>
  <c r="H15" i="29"/>
  <c r="K14" i="29"/>
  <c r="J14" i="29"/>
  <c r="I14" i="29"/>
  <c r="H14" i="29"/>
  <c r="K13" i="29"/>
  <c r="J13" i="29"/>
  <c r="I13" i="29"/>
  <c r="H13" i="29"/>
  <c r="K12" i="29"/>
  <c r="J12" i="29"/>
  <c r="I12" i="29"/>
  <c r="H12" i="29"/>
  <c r="K11" i="29"/>
  <c r="J11" i="29"/>
  <c r="I11" i="29"/>
  <c r="H11" i="29"/>
  <c r="K10" i="29"/>
  <c r="J10" i="29"/>
  <c r="I10" i="29"/>
  <c r="H10" i="29"/>
  <c r="K9" i="29"/>
  <c r="J9" i="29"/>
  <c r="I9" i="29"/>
  <c r="H9" i="29"/>
  <c r="K158" i="30"/>
  <c r="J158" i="30"/>
  <c r="I158" i="30"/>
  <c r="H158" i="30"/>
  <c r="K157" i="30"/>
  <c r="J157" i="30"/>
  <c r="I157" i="30"/>
  <c r="H157" i="30"/>
  <c r="K156" i="30"/>
  <c r="J156" i="30"/>
  <c r="I156" i="30"/>
  <c r="H156" i="30"/>
  <c r="K155" i="30"/>
  <c r="J155" i="30"/>
  <c r="I155" i="30"/>
  <c r="H155" i="30"/>
  <c r="K154" i="30"/>
  <c r="J154" i="30"/>
  <c r="I154" i="30"/>
  <c r="H154" i="30"/>
  <c r="K153" i="30"/>
  <c r="J153" i="30"/>
  <c r="I153" i="30"/>
  <c r="H153" i="30"/>
  <c r="K152" i="30"/>
  <c r="J152" i="30"/>
  <c r="I152" i="30"/>
  <c r="H152" i="30"/>
  <c r="K151" i="30"/>
  <c r="J151" i="30"/>
  <c r="I151" i="30"/>
  <c r="H151" i="30"/>
  <c r="K150" i="30"/>
  <c r="J150" i="30"/>
  <c r="I150" i="30"/>
  <c r="H150" i="30"/>
  <c r="K149" i="30"/>
  <c r="J149" i="30"/>
  <c r="I149" i="30"/>
  <c r="H149" i="30"/>
  <c r="K148" i="30"/>
  <c r="J148" i="30"/>
  <c r="I148" i="30"/>
  <c r="H148" i="30"/>
  <c r="K147" i="30"/>
  <c r="J147" i="30"/>
  <c r="I147" i="30"/>
  <c r="H147" i="30"/>
  <c r="K146" i="30"/>
  <c r="J146" i="30"/>
  <c r="I146" i="30"/>
  <c r="H146" i="30"/>
  <c r="K145" i="30"/>
  <c r="J145" i="30"/>
  <c r="I145" i="30"/>
  <c r="H145" i="30"/>
  <c r="K144" i="30"/>
  <c r="J144" i="30"/>
  <c r="I144" i="30"/>
  <c r="H144" i="30"/>
  <c r="K143" i="30"/>
  <c r="J143" i="30"/>
  <c r="I143" i="30"/>
  <c r="H143" i="30"/>
  <c r="K142" i="30"/>
  <c r="J142" i="30"/>
  <c r="I142" i="30"/>
  <c r="H142" i="30"/>
  <c r="K141" i="30"/>
  <c r="J141" i="30"/>
  <c r="I141" i="30"/>
  <c r="H141" i="30"/>
  <c r="K140" i="30"/>
  <c r="J140" i="30"/>
  <c r="I140" i="30"/>
  <c r="H140" i="30"/>
  <c r="K139" i="30"/>
  <c r="J139" i="30"/>
  <c r="I139" i="30"/>
  <c r="H139" i="30"/>
  <c r="K138" i="30"/>
  <c r="J138" i="30"/>
  <c r="I138" i="30"/>
  <c r="H138" i="30"/>
  <c r="K137" i="30"/>
  <c r="J137" i="30"/>
  <c r="I137" i="30"/>
  <c r="H137" i="30"/>
  <c r="K136" i="30"/>
  <c r="J136" i="30"/>
  <c r="I136" i="30"/>
  <c r="H136" i="30"/>
  <c r="K135" i="30"/>
  <c r="J135" i="30"/>
  <c r="I135" i="30"/>
  <c r="H135" i="30"/>
  <c r="K134" i="30"/>
  <c r="J134" i="30"/>
  <c r="I134" i="30"/>
  <c r="H134" i="30"/>
  <c r="K133" i="30"/>
  <c r="J133" i="30"/>
  <c r="I133" i="30"/>
  <c r="H133" i="30"/>
  <c r="K132" i="30"/>
  <c r="J132" i="30"/>
  <c r="I132" i="30"/>
  <c r="H132" i="30"/>
  <c r="K131" i="30"/>
  <c r="J131" i="30"/>
  <c r="I131" i="30"/>
  <c r="H131" i="30"/>
  <c r="K130" i="30"/>
  <c r="J130" i="30"/>
  <c r="I130" i="30"/>
  <c r="H130" i="30"/>
  <c r="K129" i="30"/>
  <c r="J129" i="30"/>
  <c r="I129" i="30"/>
  <c r="H129" i="30"/>
  <c r="K128" i="30"/>
  <c r="J128" i="30"/>
  <c r="I128" i="30"/>
  <c r="H128" i="30"/>
  <c r="K127" i="30"/>
  <c r="J127" i="30"/>
  <c r="I127" i="30"/>
  <c r="H127" i="30"/>
  <c r="K126" i="30"/>
  <c r="J126" i="30"/>
  <c r="I126" i="30"/>
  <c r="H126" i="30"/>
  <c r="K125" i="30"/>
  <c r="J125" i="30"/>
  <c r="I125" i="30"/>
  <c r="H125" i="30"/>
  <c r="K124" i="30"/>
  <c r="J124" i="30"/>
  <c r="I124" i="30"/>
  <c r="H124" i="30"/>
  <c r="K123" i="30"/>
  <c r="J123" i="30"/>
  <c r="I123" i="30"/>
  <c r="H123" i="30"/>
  <c r="K122" i="30"/>
  <c r="J122" i="30"/>
  <c r="I122" i="30"/>
  <c r="H122" i="30"/>
  <c r="K121" i="30"/>
  <c r="J121" i="30"/>
  <c r="I121" i="30"/>
  <c r="H121" i="30"/>
  <c r="K120" i="30"/>
  <c r="J120" i="30"/>
  <c r="I120" i="30"/>
  <c r="H120" i="30"/>
  <c r="K119" i="30"/>
  <c r="J119" i="30"/>
  <c r="I119" i="30"/>
  <c r="H119" i="30"/>
  <c r="K118" i="30"/>
  <c r="J118" i="30"/>
  <c r="I118" i="30"/>
  <c r="H118" i="30"/>
  <c r="K117" i="30"/>
  <c r="J117" i="30"/>
  <c r="I117" i="30"/>
  <c r="H117" i="30"/>
  <c r="K116" i="30"/>
  <c r="J116" i="30"/>
  <c r="I116" i="30"/>
  <c r="H116" i="30"/>
  <c r="K115" i="30"/>
  <c r="J115" i="30"/>
  <c r="I115" i="30"/>
  <c r="H115" i="30"/>
  <c r="K114" i="30"/>
  <c r="J114" i="30"/>
  <c r="I114" i="30"/>
  <c r="H114" i="30"/>
  <c r="K113" i="30"/>
  <c r="J113" i="30"/>
  <c r="I113" i="30"/>
  <c r="H113" i="30"/>
  <c r="K112" i="30"/>
  <c r="J112" i="30"/>
  <c r="I112" i="30"/>
  <c r="H112" i="30"/>
  <c r="K111" i="30"/>
  <c r="J111" i="30"/>
  <c r="I111" i="30"/>
  <c r="H111" i="30"/>
  <c r="K110" i="30"/>
  <c r="J110" i="30"/>
  <c r="I110" i="30"/>
  <c r="H110" i="30"/>
  <c r="K109" i="30"/>
  <c r="J109" i="30"/>
  <c r="I109" i="30"/>
  <c r="H109" i="30"/>
  <c r="K108" i="30"/>
  <c r="J108" i="30"/>
  <c r="I108" i="30"/>
  <c r="H108" i="30"/>
  <c r="K107" i="30"/>
  <c r="J107" i="30"/>
  <c r="I107" i="30"/>
  <c r="H107" i="30"/>
  <c r="K106" i="30"/>
  <c r="J106" i="30"/>
  <c r="I106" i="30"/>
  <c r="H106" i="30"/>
  <c r="K105" i="30"/>
  <c r="J105" i="30"/>
  <c r="I105" i="30"/>
  <c r="H105" i="30"/>
  <c r="K104" i="30"/>
  <c r="J104" i="30"/>
  <c r="I104" i="30"/>
  <c r="H104" i="30"/>
  <c r="K103" i="30"/>
  <c r="J103" i="30"/>
  <c r="I103" i="30"/>
  <c r="H103" i="30"/>
  <c r="K102" i="30"/>
  <c r="J102" i="30"/>
  <c r="I102" i="30"/>
  <c r="H102" i="30"/>
  <c r="K101" i="30"/>
  <c r="J101" i="30"/>
  <c r="I101" i="30"/>
  <c r="H101" i="30"/>
  <c r="K100" i="30"/>
  <c r="J100" i="30"/>
  <c r="I100" i="30"/>
  <c r="H100" i="30"/>
  <c r="K99" i="30"/>
  <c r="J99" i="30"/>
  <c r="I99" i="30"/>
  <c r="H99" i="30"/>
  <c r="K98" i="30"/>
  <c r="J98" i="30"/>
  <c r="I98" i="30"/>
  <c r="H98" i="30"/>
  <c r="K97" i="30"/>
  <c r="J97" i="30"/>
  <c r="I97" i="30"/>
  <c r="H97" i="30"/>
  <c r="K96" i="30"/>
  <c r="J96" i="30"/>
  <c r="I96" i="30"/>
  <c r="H96" i="30"/>
  <c r="K95" i="30"/>
  <c r="J95" i="30"/>
  <c r="I95" i="30"/>
  <c r="H95" i="30"/>
  <c r="K94" i="30"/>
  <c r="J94" i="30"/>
  <c r="I94" i="30"/>
  <c r="H94" i="30"/>
  <c r="K93" i="30"/>
  <c r="J93" i="30"/>
  <c r="I93" i="30"/>
  <c r="H93" i="30"/>
  <c r="K92" i="30"/>
  <c r="J92" i="30"/>
  <c r="I92" i="30"/>
  <c r="H92" i="30"/>
  <c r="K91" i="30"/>
  <c r="J91" i="30"/>
  <c r="I91" i="30"/>
  <c r="H91" i="30"/>
  <c r="K90" i="30"/>
  <c r="J90" i="30"/>
  <c r="I90" i="30"/>
  <c r="H90" i="30"/>
  <c r="K89" i="30"/>
  <c r="J89" i="30"/>
  <c r="I89" i="30"/>
  <c r="H89" i="30"/>
  <c r="K88" i="30"/>
  <c r="J88" i="30"/>
  <c r="I88" i="30"/>
  <c r="H88" i="30"/>
  <c r="K87" i="30"/>
  <c r="J87" i="30"/>
  <c r="I87" i="30"/>
  <c r="H87" i="30"/>
  <c r="K86" i="30"/>
  <c r="J86" i="30"/>
  <c r="I86" i="30"/>
  <c r="H86" i="30"/>
  <c r="K85" i="30"/>
  <c r="J85" i="30"/>
  <c r="I85" i="30"/>
  <c r="H85" i="30"/>
  <c r="K84" i="30"/>
  <c r="J84" i="30"/>
  <c r="I84" i="30"/>
  <c r="H84" i="30"/>
  <c r="K83" i="30"/>
  <c r="J83" i="30"/>
  <c r="I83" i="30"/>
  <c r="H83" i="30"/>
  <c r="K82" i="30"/>
  <c r="J82" i="30"/>
  <c r="I82" i="30"/>
  <c r="H82" i="30"/>
  <c r="K81" i="30"/>
  <c r="J81" i="30"/>
  <c r="I81" i="30"/>
  <c r="H81" i="30"/>
  <c r="K80" i="30"/>
  <c r="J80" i="30"/>
  <c r="I80" i="30"/>
  <c r="H80" i="30"/>
  <c r="K79" i="30"/>
  <c r="J79" i="30"/>
  <c r="I79" i="30"/>
  <c r="H79" i="30"/>
  <c r="K78" i="30"/>
  <c r="J78" i="30"/>
  <c r="I78" i="30"/>
  <c r="H78" i="30"/>
  <c r="K77" i="30"/>
  <c r="J77" i="30"/>
  <c r="I77" i="30"/>
  <c r="H77" i="30"/>
  <c r="K76" i="30"/>
  <c r="J76" i="30"/>
  <c r="I76" i="30"/>
  <c r="H76" i="30"/>
  <c r="K75" i="30"/>
  <c r="J75" i="30"/>
  <c r="I75" i="30"/>
  <c r="H75" i="30"/>
  <c r="K74" i="30"/>
  <c r="J74" i="30"/>
  <c r="I74" i="30"/>
  <c r="H74" i="30"/>
  <c r="K73" i="30"/>
  <c r="J73" i="30"/>
  <c r="I73" i="30"/>
  <c r="H73" i="30"/>
  <c r="K72" i="30"/>
  <c r="J72" i="30"/>
  <c r="I72" i="30"/>
  <c r="H72" i="30"/>
  <c r="K71" i="30"/>
  <c r="J71" i="30"/>
  <c r="I71" i="30"/>
  <c r="H71" i="30"/>
  <c r="K70" i="30"/>
  <c r="J70" i="30"/>
  <c r="I70" i="30"/>
  <c r="H70" i="30"/>
  <c r="K69" i="30"/>
  <c r="J69" i="30"/>
  <c r="I69" i="30"/>
  <c r="H69" i="30"/>
  <c r="K68" i="30"/>
  <c r="J68" i="30"/>
  <c r="I68" i="30"/>
  <c r="H68" i="30"/>
  <c r="K67" i="30"/>
  <c r="J67" i="30"/>
  <c r="I67" i="30"/>
  <c r="H67" i="30"/>
  <c r="K66" i="30"/>
  <c r="J66" i="30"/>
  <c r="I66" i="30"/>
  <c r="H66" i="30"/>
  <c r="K65" i="30"/>
  <c r="J65" i="30"/>
  <c r="I65" i="30"/>
  <c r="H65" i="30"/>
  <c r="K64" i="30"/>
  <c r="J64" i="30"/>
  <c r="I64" i="30"/>
  <c r="H64" i="30"/>
  <c r="K63" i="30"/>
  <c r="J63" i="30"/>
  <c r="I63" i="30"/>
  <c r="H63" i="30"/>
  <c r="K62" i="30"/>
  <c r="J62" i="30"/>
  <c r="I62" i="30"/>
  <c r="H62" i="30"/>
  <c r="K61" i="30"/>
  <c r="J61" i="30"/>
  <c r="I61" i="30"/>
  <c r="H61" i="30"/>
  <c r="K60" i="30"/>
  <c r="J60" i="30"/>
  <c r="I60" i="30"/>
  <c r="H60" i="30"/>
  <c r="K59" i="30"/>
  <c r="J59" i="30"/>
  <c r="I59" i="30"/>
  <c r="H59" i="30"/>
  <c r="K58" i="30"/>
  <c r="J58" i="30"/>
  <c r="I58" i="30"/>
  <c r="H58" i="30"/>
  <c r="K57" i="30"/>
  <c r="J57" i="30"/>
  <c r="I57" i="30"/>
  <c r="H57" i="30"/>
  <c r="K56" i="30"/>
  <c r="J56" i="30"/>
  <c r="I56" i="30"/>
  <c r="H56" i="30"/>
  <c r="K55" i="30"/>
  <c r="J55" i="30"/>
  <c r="I55" i="30"/>
  <c r="H55" i="30"/>
  <c r="K54" i="30"/>
  <c r="J54" i="30"/>
  <c r="I54" i="30"/>
  <c r="H54" i="30"/>
  <c r="K53" i="30"/>
  <c r="J53" i="30"/>
  <c r="I53" i="30"/>
  <c r="H53" i="30"/>
  <c r="K52" i="30"/>
  <c r="J52" i="30"/>
  <c r="I52" i="30"/>
  <c r="H52" i="30"/>
  <c r="K51" i="30"/>
  <c r="J51" i="30"/>
  <c r="I51" i="30"/>
  <c r="H51" i="30"/>
  <c r="K50" i="30"/>
  <c r="J50" i="30"/>
  <c r="I50" i="30"/>
  <c r="H50" i="30"/>
  <c r="K49" i="30"/>
  <c r="J49" i="30"/>
  <c r="I49" i="30"/>
  <c r="H49" i="30"/>
  <c r="K48" i="30"/>
  <c r="J48" i="30"/>
  <c r="I48" i="30"/>
  <c r="H48" i="30"/>
  <c r="K47" i="30"/>
  <c r="J47" i="30"/>
  <c r="I47" i="30"/>
  <c r="H47" i="30"/>
  <c r="K46" i="30"/>
  <c r="J46" i="30"/>
  <c r="I46" i="30"/>
  <c r="H46" i="30"/>
  <c r="K45" i="30"/>
  <c r="J45" i="30"/>
  <c r="I45" i="30"/>
  <c r="H45" i="30"/>
  <c r="K44" i="30"/>
  <c r="J44" i="30"/>
  <c r="I44" i="30"/>
  <c r="H44" i="30"/>
  <c r="K43" i="30"/>
  <c r="J43" i="30"/>
  <c r="I43" i="30"/>
  <c r="H43" i="30"/>
  <c r="K42" i="30"/>
  <c r="J42" i="30"/>
  <c r="I42" i="30"/>
  <c r="H42" i="30"/>
  <c r="K41" i="30"/>
  <c r="J41" i="30"/>
  <c r="I41" i="30"/>
  <c r="H41" i="30"/>
  <c r="K40" i="30"/>
  <c r="J40" i="30"/>
  <c r="I40" i="30"/>
  <c r="H40" i="30"/>
  <c r="K39" i="30"/>
  <c r="J39" i="30"/>
  <c r="I39" i="30"/>
  <c r="H39" i="30"/>
  <c r="K38" i="30"/>
  <c r="J38" i="30"/>
  <c r="I38" i="30"/>
  <c r="H38" i="30"/>
  <c r="K37" i="30"/>
  <c r="J37" i="30"/>
  <c r="I37" i="30"/>
  <c r="H37" i="30"/>
  <c r="K36" i="30"/>
  <c r="J36" i="30"/>
  <c r="I36" i="30"/>
  <c r="H36" i="30"/>
  <c r="K35" i="30"/>
  <c r="J35" i="30"/>
  <c r="I35" i="30"/>
  <c r="H35" i="30"/>
  <c r="K34" i="30"/>
  <c r="J34" i="30"/>
  <c r="I34" i="30"/>
  <c r="H34" i="30"/>
  <c r="K33" i="30"/>
  <c r="J33" i="30"/>
  <c r="I33" i="30"/>
  <c r="H33" i="30"/>
  <c r="K32" i="30"/>
  <c r="J32" i="30"/>
  <c r="I32" i="30"/>
  <c r="H32" i="30"/>
  <c r="K31" i="30"/>
  <c r="J31" i="30"/>
  <c r="I31" i="30"/>
  <c r="H31" i="30"/>
  <c r="K30" i="30"/>
  <c r="J30" i="30"/>
  <c r="I30" i="30"/>
  <c r="H30" i="30"/>
  <c r="K29" i="30"/>
  <c r="J29" i="30"/>
  <c r="I29" i="30"/>
  <c r="H29" i="30"/>
  <c r="K28" i="30"/>
  <c r="J28" i="30"/>
  <c r="I28" i="30"/>
  <c r="H28" i="30"/>
  <c r="K27" i="30"/>
  <c r="J27" i="30"/>
  <c r="I27" i="30"/>
  <c r="H27" i="30"/>
  <c r="K26" i="30"/>
  <c r="J26" i="30"/>
  <c r="I26" i="30"/>
  <c r="H26" i="30"/>
  <c r="K25" i="30"/>
  <c r="J25" i="30"/>
  <c r="I25" i="30"/>
  <c r="H25" i="30"/>
  <c r="K24" i="30"/>
  <c r="J24" i="30"/>
  <c r="I24" i="30"/>
  <c r="H24" i="30"/>
  <c r="K23" i="30"/>
  <c r="J23" i="30"/>
  <c r="I23" i="30"/>
  <c r="H23" i="30"/>
  <c r="K22" i="30"/>
  <c r="J22" i="30"/>
  <c r="I22" i="30"/>
  <c r="H22" i="30"/>
  <c r="K21" i="30"/>
  <c r="J21" i="30"/>
  <c r="I21" i="30"/>
  <c r="H21" i="30"/>
  <c r="K20" i="30"/>
  <c r="J20" i="30"/>
  <c r="I20" i="30"/>
  <c r="H20" i="30"/>
  <c r="K19" i="30"/>
  <c r="J19" i="30"/>
  <c r="I19" i="30"/>
  <c r="H19" i="30"/>
  <c r="K18" i="30"/>
  <c r="J18" i="30"/>
  <c r="I18" i="30"/>
  <c r="H18" i="30"/>
  <c r="K17" i="30"/>
  <c r="J17" i="30"/>
  <c r="I17" i="30"/>
  <c r="H17" i="30"/>
  <c r="K16" i="30"/>
  <c r="J16" i="30"/>
  <c r="I16" i="30"/>
  <c r="H16" i="30"/>
  <c r="K15" i="30"/>
  <c r="J15" i="30"/>
  <c r="I15" i="30"/>
  <c r="H15" i="30"/>
  <c r="K14" i="30"/>
  <c r="J14" i="30"/>
  <c r="I14" i="30"/>
  <c r="H14" i="30"/>
  <c r="J13" i="30"/>
  <c r="I13" i="30"/>
  <c r="H13" i="30"/>
  <c r="K13" i="30" s="1"/>
  <c r="G13" i="30" s="1"/>
  <c r="K12" i="30"/>
  <c r="J12" i="30"/>
  <c r="I12" i="30"/>
  <c r="H12" i="30"/>
  <c r="K11" i="30"/>
  <c r="J11" i="30"/>
  <c r="I11" i="30"/>
  <c r="H11" i="30"/>
  <c r="K10" i="30"/>
  <c r="J10" i="30"/>
  <c r="I10" i="30"/>
  <c r="H10" i="30"/>
  <c r="K9" i="30"/>
  <c r="J9" i="30"/>
  <c r="I9" i="30"/>
  <c r="H9" i="30"/>
  <c r="K158" i="32"/>
  <c r="J158" i="32"/>
  <c r="I158" i="32"/>
  <c r="H158" i="32"/>
  <c r="K157" i="32"/>
  <c r="J157" i="32"/>
  <c r="I157" i="32"/>
  <c r="H157" i="32"/>
  <c r="K156" i="32"/>
  <c r="J156" i="32"/>
  <c r="I156" i="32"/>
  <c r="H156" i="32"/>
  <c r="J155" i="32"/>
  <c r="I155" i="32"/>
  <c r="H155" i="32"/>
  <c r="K154" i="32"/>
  <c r="J154" i="32"/>
  <c r="I154" i="32"/>
  <c r="H154" i="32"/>
  <c r="K153" i="32"/>
  <c r="J153" i="32"/>
  <c r="I153" i="32"/>
  <c r="H153" i="32"/>
  <c r="K152" i="32"/>
  <c r="J152" i="32"/>
  <c r="I152" i="32"/>
  <c r="H152" i="32"/>
  <c r="K151" i="32"/>
  <c r="J151" i="32"/>
  <c r="I151" i="32"/>
  <c r="H151" i="32"/>
  <c r="K150" i="32"/>
  <c r="J150" i="32"/>
  <c r="I150" i="32"/>
  <c r="H150" i="32"/>
  <c r="K149" i="32"/>
  <c r="J149" i="32"/>
  <c r="I149" i="32"/>
  <c r="H149" i="32"/>
  <c r="K148" i="32"/>
  <c r="J148" i="32"/>
  <c r="I148" i="32"/>
  <c r="H148" i="32"/>
  <c r="K147" i="32"/>
  <c r="J147" i="32"/>
  <c r="I147" i="32"/>
  <c r="H147" i="32"/>
  <c r="K146" i="32"/>
  <c r="J146" i="32"/>
  <c r="I146" i="32"/>
  <c r="H146" i="32"/>
  <c r="K145" i="32"/>
  <c r="J145" i="32"/>
  <c r="I145" i="32"/>
  <c r="H145" i="32"/>
  <c r="K144" i="32"/>
  <c r="J144" i="32"/>
  <c r="I144" i="32"/>
  <c r="H144" i="32"/>
  <c r="K143" i="32"/>
  <c r="J143" i="32"/>
  <c r="I143" i="32"/>
  <c r="H143" i="32"/>
  <c r="K142" i="32"/>
  <c r="J142" i="32"/>
  <c r="I142" i="32"/>
  <c r="H142" i="32"/>
  <c r="K141" i="32"/>
  <c r="J141" i="32"/>
  <c r="I141" i="32"/>
  <c r="H141" i="32"/>
  <c r="K140" i="32"/>
  <c r="J140" i="32"/>
  <c r="I140" i="32"/>
  <c r="H140" i="32"/>
  <c r="K139" i="32"/>
  <c r="J139" i="32"/>
  <c r="I139" i="32"/>
  <c r="H139" i="32"/>
  <c r="K138" i="32"/>
  <c r="J138" i="32"/>
  <c r="I138" i="32"/>
  <c r="H138" i="32"/>
  <c r="K137" i="32"/>
  <c r="J137" i="32"/>
  <c r="I137" i="32"/>
  <c r="H137" i="32"/>
  <c r="K136" i="32"/>
  <c r="J136" i="32"/>
  <c r="I136" i="32"/>
  <c r="H136" i="32"/>
  <c r="K135" i="32"/>
  <c r="J135" i="32"/>
  <c r="I135" i="32"/>
  <c r="H135" i="32"/>
  <c r="K134" i="32"/>
  <c r="J134" i="32"/>
  <c r="I134" i="32"/>
  <c r="H134" i="32"/>
  <c r="K133" i="32"/>
  <c r="J133" i="32"/>
  <c r="I133" i="32"/>
  <c r="H133" i="32"/>
  <c r="K132" i="32"/>
  <c r="J132" i="32"/>
  <c r="I132" i="32"/>
  <c r="H132" i="32"/>
  <c r="K131" i="32"/>
  <c r="J131" i="32"/>
  <c r="I131" i="32"/>
  <c r="H131" i="32"/>
  <c r="K130" i="32"/>
  <c r="J130" i="32"/>
  <c r="I130" i="32"/>
  <c r="H130" i="32"/>
  <c r="K129" i="32"/>
  <c r="J129" i="32"/>
  <c r="I129" i="32"/>
  <c r="H129" i="32"/>
  <c r="K128" i="32"/>
  <c r="J128" i="32"/>
  <c r="I128" i="32"/>
  <c r="H128" i="32"/>
  <c r="K127" i="32"/>
  <c r="J127" i="32"/>
  <c r="I127" i="32"/>
  <c r="H127" i="32"/>
  <c r="K126" i="32"/>
  <c r="J126" i="32"/>
  <c r="I126" i="32"/>
  <c r="H126" i="32"/>
  <c r="K125" i="32"/>
  <c r="J125" i="32"/>
  <c r="I125" i="32"/>
  <c r="H125" i="32"/>
  <c r="K124" i="32"/>
  <c r="J124" i="32"/>
  <c r="I124" i="32"/>
  <c r="H124" i="32"/>
  <c r="K123" i="32"/>
  <c r="J123" i="32"/>
  <c r="I123" i="32"/>
  <c r="H123" i="32"/>
  <c r="K122" i="32"/>
  <c r="J122" i="32"/>
  <c r="I122" i="32"/>
  <c r="H122" i="32"/>
  <c r="K121" i="32"/>
  <c r="J121" i="32"/>
  <c r="I121" i="32"/>
  <c r="H121" i="32"/>
  <c r="K120" i="32"/>
  <c r="J120" i="32"/>
  <c r="I120" i="32"/>
  <c r="H120" i="32"/>
  <c r="K119" i="32"/>
  <c r="J119" i="32"/>
  <c r="I119" i="32"/>
  <c r="H119" i="32"/>
  <c r="K118" i="32"/>
  <c r="J118" i="32"/>
  <c r="I118" i="32"/>
  <c r="H118" i="32"/>
  <c r="K117" i="32"/>
  <c r="J117" i="32"/>
  <c r="I117" i="32"/>
  <c r="H117" i="32"/>
  <c r="K116" i="32"/>
  <c r="J116" i="32"/>
  <c r="I116" i="32"/>
  <c r="H116" i="32"/>
  <c r="K115" i="32"/>
  <c r="J115" i="32"/>
  <c r="I115" i="32"/>
  <c r="H115" i="32"/>
  <c r="K114" i="32"/>
  <c r="J114" i="32"/>
  <c r="I114" i="32"/>
  <c r="H114" i="32"/>
  <c r="K113" i="32"/>
  <c r="J113" i="32"/>
  <c r="I113" i="32"/>
  <c r="H113" i="32"/>
  <c r="K112" i="32"/>
  <c r="J112" i="32"/>
  <c r="I112" i="32"/>
  <c r="H112" i="32"/>
  <c r="K111" i="32"/>
  <c r="J111" i="32"/>
  <c r="I111" i="32"/>
  <c r="H111" i="32"/>
  <c r="K110" i="32"/>
  <c r="J110" i="32"/>
  <c r="I110" i="32"/>
  <c r="H110" i="32"/>
  <c r="K109" i="32"/>
  <c r="J109" i="32"/>
  <c r="I109" i="32"/>
  <c r="H109" i="32"/>
  <c r="K108" i="32"/>
  <c r="J108" i="32"/>
  <c r="I108" i="32"/>
  <c r="H108" i="32"/>
  <c r="K107" i="32"/>
  <c r="J107" i="32"/>
  <c r="I107" i="32"/>
  <c r="H107" i="32"/>
  <c r="K106" i="32"/>
  <c r="J106" i="32"/>
  <c r="I106" i="32"/>
  <c r="H106" i="32"/>
  <c r="K105" i="32"/>
  <c r="J105" i="32"/>
  <c r="I105" i="32"/>
  <c r="H105" i="32"/>
  <c r="K104" i="32"/>
  <c r="J104" i="32"/>
  <c r="I104" i="32"/>
  <c r="H104" i="32"/>
  <c r="K103" i="32"/>
  <c r="J103" i="32"/>
  <c r="I103" i="32"/>
  <c r="H103" i="32"/>
  <c r="K102" i="32"/>
  <c r="J102" i="32"/>
  <c r="I102" i="32"/>
  <c r="H102" i="32"/>
  <c r="K101" i="32"/>
  <c r="J101" i="32"/>
  <c r="I101" i="32"/>
  <c r="H101" i="32"/>
  <c r="K100" i="32"/>
  <c r="J100" i="32"/>
  <c r="I100" i="32"/>
  <c r="H100" i="32"/>
  <c r="K99" i="32"/>
  <c r="J99" i="32"/>
  <c r="I99" i="32"/>
  <c r="H99" i="32"/>
  <c r="K98" i="32"/>
  <c r="J98" i="32"/>
  <c r="I98" i="32"/>
  <c r="H98" i="32"/>
  <c r="K97" i="32"/>
  <c r="J97" i="32"/>
  <c r="I97" i="32"/>
  <c r="H97" i="32"/>
  <c r="K96" i="32"/>
  <c r="J96" i="32"/>
  <c r="I96" i="32"/>
  <c r="H96" i="32"/>
  <c r="K95" i="32"/>
  <c r="J95" i="32"/>
  <c r="I95" i="32"/>
  <c r="H95" i="32"/>
  <c r="K94" i="32"/>
  <c r="J94" i="32"/>
  <c r="I94" i="32"/>
  <c r="H94" i="32"/>
  <c r="K93" i="32"/>
  <c r="J93" i="32"/>
  <c r="I93" i="32"/>
  <c r="H93" i="32"/>
  <c r="K92" i="32"/>
  <c r="J92" i="32"/>
  <c r="I92" i="32"/>
  <c r="H92" i="32"/>
  <c r="K91" i="32"/>
  <c r="J91" i="32"/>
  <c r="I91" i="32"/>
  <c r="H91" i="32"/>
  <c r="K90" i="32"/>
  <c r="J90" i="32"/>
  <c r="I90" i="32"/>
  <c r="H90" i="32"/>
  <c r="K89" i="32"/>
  <c r="J89" i="32"/>
  <c r="I89" i="32"/>
  <c r="H89" i="32"/>
  <c r="K88" i="32"/>
  <c r="J88" i="32"/>
  <c r="I88" i="32"/>
  <c r="H88" i="32"/>
  <c r="K87" i="32"/>
  <c r="J87" i="32"/>
  <c r="I87" i="32"/>
  <c r="H87" i="32"/>
  <c r="K86" i="32"/>
  <c r="J86" i="32"/>
  <c r="I86" i="32"/>
  <c r="H86" i="32"/>
  <c r="K85" i="32"/>
  <c r="J85" i="32"/>
  <c r="I85" i="32"/>
  <c r="H85" i="32"/>
  <c r="K84" i="32"/>
  <c r="J84" i="32"/>
  <c r="I84" i="32"/>
  <c r="H84" i="32"/>
  <c r="K83" i="32"/>
  <c r="J83" i="32"/>
  <c r="I83" i="32"/>
  <c r="H83" i="32"/>
  <c r="K82" i="32"/>
  <c r="J82" i="32"/>
  <c r="I82" i="32"/>
  <c r="H82" i="32"/>
  <c r="K81" i="32"/>
  <c r="J81" i="32"/>
  <c r="I81" i="32"/>
  <c r="H81" i="32"/>
  <c r="K80" i="32"/>
  <c r="J80" i="32"/>
  <c r="I80" i="32"/>
  <c r="H80" i="32"/>
  <c r="K79" i="32"/>
  <c r="J79" i="32"/>
  <c r="I79" i="32"/>
  <c r="H79" i="32"/>
  <c r="K78" i="32"/>
  <c r="J78" i="32"/>
  <c r="I78" i="32"/>
  <c r="H78" i="32"/>
  <c r="K77" i="32"/>
  <c r="J77" i="32"/>
  <c r="I77" i="32"/>
  <c r="H77" i="32"/>
  <c r="K76" i="32"/>
  <c r="J76" i="32"/>
  <c r="I76" i="32"/>
  <c r="H76" i="32"/>
  <c r="K75" i="32"/>
  <c r="J75" i="32"/>
  <c r="I75" i="32"/>
  <c r="H75" i="32"/>
  <c r="K74" i="32"/>
  <c r="J74" i="32"/>
  <c r="I74" i="32"/>
  <c r="H74" i="32"/>
  <c r="K73" i="32"/>
  <c r="J73" i="32"/>
  <c r="I73" i="32"/>
  <c r="H73" i="32"/>
  <c r="K72" i="32"/>
  <c r="J72" i="32"/>
  <c r="I72" i="32"/>
  <c r="H72" i="32"/>
  <c r="K71" i="32"/>
  <c r="J71" i="32"/>
  <c r="I71" i="32"/>
  <c r="H71" i="32"/>
  <c r="K70" i="32"/>
  <c r="J70" i="32"/>
  <c r="I70" i="32"/>
  <c r="H70" i="32"/>
  <c r="K69" i="32"/>
  <c r="J69" i="32"/>
  <c r="I69" i="32"/>
  <c r="H69" i="32"/>
  <c r="K68" i="32"/>
  <c r="J68" i="32"/>
  <c r="I68" i="32"/>
  <c r="H68" i="32"/>
  <c r="K67" i="32"/>
  <c r="J67" i="32"/>
  <c r="I67" i="32"/>
  <c r="H67" i="32"/>
  <c r="K66" i="32"/>
  <c r="J66" i="32"/>
  <c r="I66" i="32"/>
  <c r="H66" i="32"/>
  <c r="K65" i="32"/>
  <c r="J65" i="32"/>
  <c r="I65" i="32"/>
  <c r="H65" i="32"/>
  <c r="K64" i="32"/>
  <c r="J64" i="32"/>
  <c r="I64" i="32"/>
  <c r="H64" i="32"/>
  <c r="K63" i="32"/>
  <c r="J63" i="32"/>
  <c r="I63" i="32"/>
  <c r="H63" i="32"/>
  <c r="K62" i="32"/>
  <c r="J62" i="32"/>
  <c r="I62" i="32"/>
  <c r="H62" i="32"/>
  <c r="K61" i="32"/>
  <c r="J61" i="32"/>
  <c r="I61" i="32"/>
  <c r="H61" i="32"/>
  <c r="K60" i="32"/>
  <c r="J60" i="32"/>
  <c r="I60" i="32"/>
  <c r="H60" i="32"/>
  <c r="K59" i="32"/>
  <c r="J59" i="32"/>
  <c r="I59" i="32"/>
  <c r="H59" i="32"/>
  <c r="K58" i="32"/>
  <c r="J58" i="32"/>
  <c r="I58" i="32"/>
  <c r="H58" i="32"/>
  <c r="K57" i="32"/>
  <c r="J57" i="32"/>
  <c r="I57" i="32"/>
  <c r="H57" i="32"/>
  <c r="K56" i="32"/>
  <c r="J56" i="32"/>
  <c r="I56" i="32"/>
  <c r="H56" i="32"/>
  <c r="K55" i="32"/>
  <c r="J55" i="32"/>
  <c r="I55" i="32"/>
  <c r="H55" i="32"/>
  <c r="K54" i="32"/>
  <c r="J54" i="32"/>
  <c r="I54" i="32"/>
  <c r="H54" i="32"/>
  <c r="K53" i="32"/>
  <c r="J53" i="32"/>
  <c r="I53" i="32"/>
  <c r="H53" i="32"/>
  <c r="K52" i="32"/>
  <c r="J52" i="32"/>
  <c r="I52" i="32"/>
  <c r="H52" i="32"/>
  <c r="K51" i="32"/>
  <c r="J51" i="32"/>
  <c r="I51" i="32"/>
  <c r="H51" i="32"/>
  <c r="K50" i="32"/>
  <c r="J50" i="32"/>
  <c r="I50" i="32"/>
  <c r="H50" i="32"/>
  <c r="K49" i="32"/>
  <c r="J49" i="32"/>
  <c r="I49" i="32"/>
  <c r="H49" i="32"/>
  <c r="K48" i="32"/>
  <c r="J48" i="32"/>
  <c r="I48" i="32"/>
  <c r="H48" i="32"/>
  <c r="K47" i="32"/>
  <c r="J47" i="32"/>
  <c r="I47" i="32"/>
  <c r="H47" i="32"/>
  <c r="K46" i="32"/>
  <c r="J46" i="32"/>
  <c r="I46" i="32"/>
  <c r="H46" i="32"/>
  <c r="K45" i="32"/>
  <c r="J45" i="32"/>
  <c r="I45" i="32"/>
  <c r="H45" i="32"/>
  <c r="K44" i="32"/>
  <c r="J44" i="32"/>
  <c r="I44" i="32"/>
  <c r="H44" i="32"/>
  <c r="K43" i="32"/>
  <c r="J43" i="32"/>
  <c r="I43" i="32"/>
  <c r="H43" i="32"/>
  <c r="K42" i="32"/>
  <c r="J42" i="32"/>
  <c r="I42" i="32"/>
  <c r="H42" i="32"/>
  <c r="K41" i="32"/>
  <c r="J41" i="32"/>
  <c r="I41" i="32"/>
  <c r="H41" i="32"/>
  <c r="K40" i="32"/>
  <c r="J40" i="32"/>
  <c r="I40" i="32"/>
  <c r="H40" i="32"/>
  <c r="K39" i="32"/>
  <c r="J39" i="32"/>
  <c r="I39" i="32"/>
  <c r="H39" i="32"/>
  <c r="K38" i="32"/>
  <c r="J38" i="32"/>
  <c r="I38" i="32"/>
  <c r="H38" i="32"/>
  <c r="K37" i="32"/>
  <c r="J37" i="32"/>
  <c r="I37" i="32"/>
  <c r="H37" i="32"/>
  <c r="K36" i="32"/>
  <c r="J36" i="32"/>
  <c r="I36" i="32"/>
  <c r="H36" i="32"/>
  <c r="K35" i="32"/>
  <c r="J35" i="32"/>
  <c r="I35" i="32"/>
  <c r="H35" i="32"/>
  <c r="K34" i="32"/>
  <c r="J34" i="32"/>
  <c r="I34" i="32"/>
  <c r="H34" i="32"/>
  <c r="K33" i="32"/>
  <c r="J33" i="32"/>
  <c r="I33" i="32"/>
  <c r="H33" i="32"/>
  <c r="K32" i="32"/>
  <c r="J32" i="32"/>
  <c r="I32" i="32"/>
  <c r="H32" i="32"/>
  <c r="K31" i="32"/>
  <c r="J31" i="32"/>
  <c r="I31" i="32"/>
  <c r="H31" i="32"/>
  <c r="K30" i="32"/>
  <c r="J30" i="32"/>
  <c r="I30" i="32"/>
  <c r="H30" i="32"/>
  <c r="K29" i="32"/>
  <c r="J29" i="32"/>
  <c r="I29" i="32"/>
  <c r="H29" i="32"/>
  <c r="K28" i="32"/>
  <c r="J28" i="32"/>
  <c r="I28" i="32"/>
  <c r="H28" i="32"/>
  <c r="K27" i="32"/>
  <c r="J27" i="32"/>
  <c r="I27" i="32"/>
  <c r="H27" i="32"/>
  <c r="K26" i="32"/>
  <c r="J26" i="32"/>
  <c r="I26" i="32"/>
  <c r="H26" i="32"/>
  <c r="K25" i="32"/>
  <c r="J25" i="32"/>
  <c r="I25" i="32"/>
  <c r="H25" i="32"/>
  <c r="K24" i="32"/>
  <c r="J24" i="32"/>
  <c r="I24" i="32"/>
  <c r="H24" i="32"/>
  <c r="K23" i="32"/>
  <c r="J23" i="32"/>
  <c r="I23" i="32"/>
  <c r="H23" i="32"/>
  <c r="K22" i="32"/>
  <c r="J22" i="32"/>
  <c r="I22" i="32"/>
  <c r="H22" i="32"/>
  <c r="K21" i="32"/>
  <c r="J21" i="32"/>
  <c r="I21" i="32"/>
  <c r="H21" i="32"/>
  <c r="K20" i="32"/>
  <c r="J20" i="32"/>
  <c r="I20" i="32"/>
  <c r="H20" i="32"/>
  <c r="K19" i="32"/>
  <c r="J19" i="32"/>
  <c r="I19" i="32"/>
  <c r="H19" i="32"/>
  <c r="K18" i="32"/>
  <c r="J18" i="32"/>
  <c r="I18" i="32"/>
  <c r="H18" i="32"/>
  <c r="K17" i="32"/>
  <c r="J17" i="32"/>
  <c r="I17" i="32"/>
  <c r="H17" i="32"/>
  <c r="K16" i="32"/>
  <c r="J16" i="32"/>
  <c r="I16" i="32"/>
  <c r="H16" i="32"/>
  <c r="K15" i="32"/>
  <c r="J15" i="32"/>
  <c r="I15" i="32"/>
  <c r="H15" i="32"/>
  <c r="K14" i="32"/>
  <c r="J14" i="32"/>
  <c r="I14" i="32"/>
  <c r="H14" i="32"/>
  <c r="K13" i="32"/>
  <c r="J13" i="32"/>
  <c r="I13" i="32"/>
  <c r="H13" i="32"/>
  <c r="K12" i="32"/>
  <c r="J12" i="32"/>
  <c r="I12" i="32"/>
  <c r="H12" i="32"/>
  <c r="K11" i="32"/>
  <c r="J11" i="32"/>
  <c r="I11" i="32"/>
  <c r="H11" i="32"/>
  <c r="K10" i="32"/>
  <c r="J10" i="32"/>
  <c r="I10" i="32"/>
  <c r="H10" i="32"/>
  <c r="K9" i="32"/>
  <c r="J9" i="32"/>
  <c r="I9" i="32"/>
  <c r="H9" i="32"/>
  <c r="K158" i="33"/>
  <c r="J158" i="33"/>
  <c r="I158" i="33"/>
  <c r="H158" i="33"/>
  <c r="K157" i="33"/>
  <c r="J157" i="33"/>
  <c r="I157" i="33"/>
  <c r="H157" i="33"/>
  <c r="J156" i="33"/>
  <c r="I156" i="33"/>
  <c r="H156" i="33"/>
  <c r="K155" i="33"/>
  <c r="J155" i="33"/>
  <c r="I155" i="33"/>
  <c r="H155" i="33"/>
  <c r="K154" i="33"/>
  <c r="J154" i="33"/>
  <c r="I154" i="33"/>
  <c r="H154" i="33"/>
  <c r="K153" i="33"/>
  <c r="J153" i="33"/>
  <c r="I153" i="33"/>
  <c r="H153" i="33"/>
  <c r="K152" i="33"/>
  <c r="J152" i="33"/>
  <c r="I152" i="33"/>
  <c r="H152" i="33"/>
  <c r="K151" i="33"/>
  <c r="J151" i="33"/>
  <c r="I151" i="33"/>
  <c r="H151" i="33"/>
  <c r="K150" i="33"/>
  <c r="J150" i="33"/>
  <c r="I150" i="33"/>
  <c r="H150" i="33"/>
  <c r="K149" i="33"/>
  <c r="J149" i="33"/>
  <c r="I149" i="33"/>
  <c r="H149" i="33"/>
  <c r="K148" i="33"/>
  <c r="J148" i="33"/>
  <c r="I148" i="33"/>
  <c r="H148" i="33"/>
  <c r="K147" i="33"/>
  <c r="J147" i="33"/>
  <c r="I147" i="33"/>
  <c r="H147" i="33"/>
  <c r="K146" i="33"/>
  <c r="J146" i="33"/>
  <c r="I146" i="33"/>
  <c r="H146" i="33"/>
  <c r="K145" i="33"/>
  <c r="J145" i="33"/>
  <c r="I145" i="33"/>
  <c r="H145" i="33"/>
  <c r="K144" i="33"/>
  <c r="J144" i="33"/>
  <c r="I144" i="33"/>
  <c r="H144" i="33"/>
  <c r="K143" i="33"/>
  <c r="J143" i="33"/>
  <c r="I143" i="33"/>
  <c r="H143" i="33"/>
  <c r="K142" i="33"/>
  <c r="J142" i="33"/>
  <c r="I142" i="33"/>
  <c r="H142" i="33"/>
  <c r="K141" i="33"/>
  <c r="J141" i="33"/>
  <c r="I141" i="33"/>
  <c r="H141" i="33"/>
  <c r="K140" i="33"/>
  <c r="J140" i="33"/>
  <c r="I140" i="33"/>
  <c r="H140" i="33"/>
  <c r="K139" i="33"/>
  <c r="J139" i="33"/>
  <c r="I139" i="33"/>
  <c r="H139" i="33"/>
  <c r="K138" i="33"/>
  <c r="J138" i="33"/>
  <c r="I138" i="33"/>
  <c r="H138" i="33"/>
  <c r="K137" i="33"/>
  <c r="J137" i="33"/>
  <c r="I137" i="33"/>
  <c r="H137" i="33"/>
  <c r="K136" i="33"/>
  <c r="J136" i="33"/>
  <c r="I136" i="33"/>
  <c r="H136" i="33"/>
  <c r="K135" i="33"/>
  <c r="J135" i="33"/>
  <c r="I135" i="33"/>
  <c r="H135" i="33"/>
  <c r="K134" i="33"/>
  <c r="J134" i="33"/>
  <c r="I134" i="33"/>
  <c r="H134" i="33"/>
  <c r="K133" i="33"/>
  <c r="J133" i="33"/>
  <c r="I133" i="33"/>
  <c r="H133" i="33"/>
  <c r="K132" i="33"/>
  <c r="J132" i="33"/>
  <c r="I132" i="33"/>
  <c r="H132" i="33"/>
  <c r="K131" i="33"/>
  <c r="J131" i="33"/>
  <c r="I131" i="33"/>
  <c r="H131" i="33"/>
  <c r="K130" i="33"/>
  <c r="J130" i="33"/>
  <c r="I130" i="33"/>
  <c r="H130" i="33"/>
  <c r="K129" i="33"/>
  <c r="J129" i="33"/>
  <c r="I129" i="33"/>
  <c r="H129" i="33"/>
  <c r="K128" i="33"/>
  <c r="J128" i="33"/>
  <c r="I128" i="33"/>
  <c r="H128" i="33"/>
  <c r="K127" i="33"/>
  <c r="J127" i="33"/>
  <c r="I127" i="33"/>
  <c r="H127" i="33"/>
  <c r="K126" i="33"/>
  <c r="J126" i="33"/>
  <c r="I126" i="33"/>
  <c r="H126" i="33"/>
  <c r="K125" i="33"/>
  <c r="J125" i="33"/>
  <c r="I125" i="33"/>
  <c r="H125" i="33"/>
  <c r="K124" i="33"/>
  <c r="J124" i="33"/>
  <c r="I124" i="33"/>
  <c r="H124" i="33"/>
  <c r="K123" i="33"/>
  <c r="J123" i="33"/>
  <c r="I123" i="33"/>
  <c r="H123" i="33"/>
  <c r="K122" i="33"/>
  <c r="J122" i="33"/>
  <c r="I122" i="33"/>
  <c r="H122" i="33"/>
  <c r="K121" i="33"/>
  <c r="J121" i="33"/>
  <c r="I121" i="33"/>
  <c r="H121" i="33"/>
  <c r="K120" i="33"/>
  <c r="J120" i="33"/>
  <c r="I120" i="33"/>
  <c r="H120" i="33"/>
  <c r="K119" i="33"/>
  <c r="J119" i="33"/>
  <c r="I119" i="33"/>
  <c r="H119" i="33"/>
  <c r="K118" i="33"/>
  <c r="J118" i="33"/>
  <c r="I118" i="33"/>
  <c r="H118" i="33"/>
  <c r="K117" i="33"/>
  <c r="J117" i="33"/>
  <c r="I117" i="33"/>
  <c r="H117" i="33"/>
  <c r="K116" i="33"/>
  <c r="J116" i="33"/>
  <c r="I116" i="33"/>
  <c r="H116" i="33"/>
  <c r="K115" i="33"/>
  <c r="J115" i="33"/>
  <c r="I115" i="33"/>
  <c r="H115" i="33"/>
  <c r="K114" i="33"/>
  <c r="J114" i="33"/>
  <c r="I114" i="33"/>
  <c r="H114" i="33"/>
  <c r="K113" i="33"/>
  <c r="J113" i="33"/>
  <c r="I113" i="33"/>
  <c r="H113" i="33"/>
  <c r="K112" i="33"/>
  <c r="J112" i="33"/>
  <c r="I112" i="33"/>
  <c r="H112" i="33"/>
  <c r="K111" i="33"/>
  <c r="J111" i="33"/>
  <c r="I111" i="33"/>
  <c r="H111" i="33"/>
  <c r="K110" i="33"/>
  <c r="J110" i="33"/>
  <c r="I110" i="33"/>
  <c r="H110" i="33"/>
  <c r="K109" i="33"/>
  <c r="J109" i="33"/>
  <c r="I109" i="33"/>
  <c r="H109" i="33"/>
  <c r="K108" i="33"/>
  <c r="J108" i="33"/>
  <c r="I108" i="33"/>
  <c r="H108" i="33"/>
  <c r="K107" i="33"/>
  <c r="J107" i="33"/>
  <c r="I107" i="33"/>
  <c r="H107" i="33"/>
  <c r="K106" i="33"/>
  <c r="J106" i="33"/>
  <c r="I106" i="33"/>
  <c r="H106" i="33"/>
  <c r="K105" i="33"/>
  <c r="J105" i="33"/>
  <c r="I105" i="33"/>
  <c r="H105" i="33"/>
  <c r="K104" i="33"/>
  <c r="J104" i="33"/>
  <c r="I104" i="33"/>
  <c r="H104" i="33"/>
  <c r="K103" i="33"/>
  <c r="J103" i="33"/>
  <c r="I103" i="33"/>
  <c r="H103" i="33"/>
  <c r="K102" i="33"/>
  <c r="J102" i="33"/>
  <c r="I102" i="33"/>
  <c r="H102" i="33"/>
  <c r="K101" i="33"/>
  <c r="J101" i="33"/>
  <c r="I101" i="33"/>
  <c r="H101" i="33"/>
  <c r="K100" i="33"/>
  <c r="J100" i="33"/>
  <c r="I100" i="33"/>
  <c r="H100" i="33"/>
  <c r="K99" i="33"/>
  <c r="J99" i="33"/>
  <c r="I99" i="33"/>
  <c r="H99" i="33"/>
  <c r="K98" i="33"/>
  <c r="J98" i="33"/>
  <c r="I98" i="33"/>
  <c r="H98" i="33"/>
  <c r="K97" i="33"/>
  <c r="J97" i="33"/>
  <c r="I97" i="33"/>
  <c r="H97" i="33"/>
  <c r="K96" i="33"/>
  <c r="J96" i="33"/>
  <c r="I96" i="33"/>
  <c r="H96" i="33"/>
  <c r="K95" i="33"/>
  <c r="J95" i="33"/>
  <c r="I95" i="33"/>
  <c r="H95" i="33"/>
  <c r="K94" i="33"/>
  <c r="J94" i="33"/>
  <c r="I94" i="33"/>
  <c r="H94" i="33"/>
  <c r="K93" i="33"/>
  <c r="J93" i="33"/>
  <c r="I93" i="33"/>
  <c r="H93" i="33"/>
  <c r="K92" i="33"/>
  <c r="J92" i="33"/>
  <c r="I92" i="33"/>
  <c r="H92" i="33"/>
  <c r="K91" i="33"/>
  <c r="J91" i="33"/>
  <c r="I91" i="33"/>
  <c r="H91" i="33"/>
  <c r="K90" i="33"/>
  <c r="J90" i="33"/>
  <c r="I90" i="33"/>
  <c r="H90" i="33"/>
  <c r="K89" i="33"/>
  <c r="J89" i="33"/>
  <c r="I89" i="33"/>
  <c r="H89" i="33"/>
  <c r="K88" i="33"/>
  <c r="J88" i="33"/>
  <c r="I88" i="33"/>
  <c r="H88" i="33"/>
  <c r="K87" i="33"/>
  <c r="J87" i="33"/>
  <c r="I87" i="33"/>
  <c r="H87" i="33"/>
  <c r="K86" i="33"/>
  <c r="J86" i="33"/>
  <c r="I86" i="33"/>
  <c r="H86" i="33"/>
  <c r="K85" i="33"/>
  <c r="J85" i="33"/>
  <c r="I85" i="33"/>
  <c r="H85" i="33"/>
  <c r="K84" i="33"/>
  <c r="J84" i="33"/>
  <c r="I84" i="33"/>
  <c r="H84" i="33"/>
  <c r="K83" i="33"/>
  <c r="J83" i="33"/>
  <c r="I83" i="33"/>
  <c r="H83" i="33"/>
  <c r="K82" i="33"/>
  <c r="J82" i="33"/>
  <c r="I82" i="33"/>
  <c r="H82" i="33"/>
  <c r="K81" i="33"/>
  <c r="J81" i="33"/>
  <c r="I81" i="33"/>
  <c r="H81" i="33"/>
  <c r="K80" i="33"/>
  <c r="J80" i="33"/>
  <c r="I80" i="33"/>
  <c r="H80" i="33"/>
  <c r="K79" i="33"/>
  <c r="J79" i="33"/>
  <c r="I79" i="33"/>
  <c r="H79" i="33"/>
  <c r="K78" i="33"/>
  <c r="J78" i="33"/>
  <c r="I78" i="33"/>
  <c r="H78" i="33"/>
  <c r="K77" i="33"/>
  <c r="J77" i="33"/>
  <c r="I77" i="33"/>
  <c r="H77" i="33"/>
  <c r="K76" i="33"/>
  <c r="J76" i="33"/>
  <c r="I76" i="33"/>
  <c r="H76" i="33"/>
  <c r="K75" i="33"/>
  <c r="J75" i="33"/>
  <c r="I75" i="33"/>
  <c r="H75" i="33"/>
  <c r="K74" i="33"/>
  <c r="J74" i="33"/>
  <c r="I74" i="33"/>
  <c r="H74" i="33"/>
  <c r="K73" i="33"/>
  <c r="J73" i="33"/>
  <c r="I73" i="33"/>
  <c r="H73" i="33"/>
  <c r="K72" i="33"/>
  <c r="J72" i="33"/>
  <c r="I72" i="33"/>
  <c r="H72" i="33"/>
  <c r="K71" i="33"/>
  <c r="J71" i="33"/>
  <c r="I71" i="33"/>
  <c r="H71" i="33"/>
  <c r="K70" i="33"/>
  <c r="J70" i="33"/>
  <c r="I70" i="33"/>
  <c r="H70" i="33"/>
  <c r="K69" i="33"/>
  <c r="J69" i="33"/>
  <c r="I69" i="33"/>
  <c r="H69" i="33"/>
  <c r="K68" i="33"/>
  <c r="J68" i="33"/>
  <c r="I68" i="33"/>
  <c r="H68" i="33"/>
  <c r="K67" i="33"/>
  <c r="J67" i="33"/>
  <c r="I67" i="33"/>
  <c r="H67" i="33"/>
  <c r="K66" i="33"/>
  <c r="J66" i="33"/>
  <c r="I66" i="33"/>
  <c r="H66" i="33"/>
  <c r="K65" i="33"/>
  <c r="J65" i="33"/>
  <c r="I65" i="33"/>
  <c r="H65" i="33"/>
  <c r="K64" i="33"/>
  <c r="J64" i="33"/>
  <c r="I64" i="33"/>
  <c r="H64" i="33"/>
  <c r="K63" i="33"/>
  <c r="J63" i="33"/>
  <c r="I63" i="33"/>
  <c r="H63" i="33"/>
  <c r="K62" i="33"/>
  <c r="J62" i="33"/>
  <c r="I62" i="33"/>
  <c r="H62" i="33"/>
  <c r="K61" i="33"/>
  <c r="J61" i="33"/>
  <c r="I61" i="33"/>
  <c r="H61" i="33"/>
  <c r="K60" i="33"/>
  <c r="J60" i="33"/>
  <c r="I60" i="33"/>
  <c r="H60" i="33"/>
  <c r="K59" i="33"/>
  <c r="J59" i="33"/>
  <c r="I59" i="33"/>
  <c r="H59" i="33"/>
  <c r="K58" i="33"/>
  <c r="J58" i="33"/>
  <c r="I58" i="33"/>
  <c r="H58" i="33"/>
  <c r="K57" i="33"/>
  <c r="J57" i="33"/>
  <c r="I57" i="33"/>
  <c r="H57" i="33"/>
  <c r="K56" i="33"/>
  <c r="J56" i="33"/>
  <c r="I56" i="33"/>
  <c r="H56" i="33"/>
  <c r="K55" i="33"/>
  <c r="J55" i="33"/>
  <c r="I55" i="33"/>
  <c r="H55" i="33"/>
  <c r="K54" i="33"/>
  <c r="J54" i="33"/>
  <c r="I54" i="33"/>
  <c r="H54" i="33"/>
  <c r="K53" i="33"/>
  <c r="J53" i="33"/>
  <c r="I53" i="33"/>
  <c r="H53" i="33"/>
  <c r="K52" i="33"/>
  <c r="J52" i="33"/>
  <c r="I52" i="33"/>
  <c r="H52" i="33"/>
  <c r="K51" i="33"/>
  <c r="J51" i="33"/>
  <c r="I51" i="33"/>
  <c r="H51" i="33"/>
  <c r="K50" i="33"/>
  <c r="J50" i="33"/>
  <c r="I50" i="33"/>
  <c r="H50" i="33"/>
  <c r="K49" i="33"/>
  <c r="J49" i="33"/>
  <c r="I49" i="33"/>
  <c r="H49" i="33"/>
  <c r="K48" i="33"/>
  <c r="J48" i="33"/>
  <c r="I48" i="33"/>
  <c r="H48" i="33"/>
  <c r="K47" i="33"/>
  <c r="J47" i="33"/>
  <c r="I47" i="33"/>
  <c r="H47" i="33"/>
  <c r="K46" i="33"/>
  <c r="J46" i="33"/>
  <c r="I46" i="33"/>
  <c r="H46" i="33"/>
  <c r="K45" i="33"/>
  <c r="J45" i="33"/>
  <c r="I45" i="33"/>
  <c r="H45" i="33"/>
  <c r="K44" i="33"/>
  <c r="J44" i="33"/>
  <c r="I44" i="33"/>
  <c r="H44" i="33"/>
  <c r="K43" i="33"/>
  <c r="J43" i="33"/>
  <c r="I43" i="33"/>
  <c r="H43" i="33"/>
  <c r="K42" i="33"/>
  <c r="J42" i="33"/>
  <c r="I42" i="33"/>
  <c r="H42" i="33"/>
  <c r="K41" i="33"/>
  <c r="J41" i="33"/>
  <c r="I41" i="33"/>
  <c r="H41" i="33"/>
  <c r="K40" i="33"/>
  <c r="J40" i="33"/>
  <c r="I40" i="33"/>
  <c r="H40" i="33"/>
  <c r="K39" i="33"/>
  <c r="J39" i="33"/>
  <c r="I39" i="33"/>
  <c r="H39" i="33"/>
  <c r="K38" i="33"/>
  <c r="J38" i="33"/>
  <c r="I38" i="33"/>
  <c r="H38" i="33"/>
  <c r="K37" i="33"/>
  <c r="J37" i="33"/>
  <c r="I37" i="33"/>
  <c r="H37" i="33"/>
  <c r="K36" i="33"/>
  <c r="J36" i="33"/>
  <c r="I36" i="33"/>
  <c r="H36" i="33"/>
  <c r="K35" i="33"/>
  <c r="J35" i="33"/>
  <c r="I35" i="33"/>
  <c r="H35" i="33"/>
  <c r="K34" i="33"/>
  <c r="J34" i="33"/>
  <c r="I34" i="33"/>
  <c r="H34" i="33"/>
  <c r="K33" i="33"/>
  <c r="J33" i="33"/>
  <c r="I33" i="33"/>
  <c r="H33" i="33"/>
  <c r="K32" i="33"/>
  <c r="J32" i="33"/>
  <c r="I32" i="33"/>
  <c r="H32" i="33"/>
  <c r="K31" i="33"/>
  <c r="J31" i="33"/>
  <c r="I31" i="33"/>
  <c r="H31" i="33"/>
  <c r="K30" i="33"/>
  <c r="J30" i="33"/>
  <c r="I30" i="33"/>
  <c r="H30" i="33"/>
  <c r="K29" i="33"/>
  <c r="J29" i="33"/>
  <c r="I29" i="33"/>
  <c r="H29" i="33"/>
  <c r="K28" i="33"/>
  <c r="J28" i="33"/>
  <c r="I28" i="33"/>
  <c r="H28" i="33"/>
  <c r="K27" i="33"/>
  <c r="J27" i="33"/>
  <c r="I27" i="33"/>
  <c r="H27" i="33"/>
  <c r="K26" i="33"/>
  <c r="J26" i="33"/>
  <c r="I26" i="33"/>
  <c r="H26" i="33"/>
  <c r="K25" i="33"/>
  <c r="J25" i="33"/>
  <c r="I25" i="33"/>
  <c r="H25" i="33"/>
  <c r="K24" i="33"/>
  <c r="J24" i="33"/>
  <c r="I24" i="33"/>
  <c r="H24" i="33"/>
  <c r="K23" i="33"/>
  <c r="J23" i="33"/>
  <c r="I23" i="33"/>
  <c r="H23" i="33"/>
  <c r="K22" i="33"/>
  <c r="J22" i="33"/>
  <c r="I22" i="33"/>
  <c r="H22" i="33"/>
  <c r="K21" i="33"/>
  <c r="J21" i="33"/>
  <c r="I21" i="33"/>
  <c r="H21" i="33"/>
  <c r="K20" i="33"/>
  <c r="J20" i="33"/>
  <c r="I20" i="33"/>
  <c r="H20" i="33"/>
  <c r="K19" i="33"/>
  <c r="J19" i="33"/>
  <c r="I19" i="33"/>
  <c r="H19" i="33"/>
  <c r="K18" i="33"/>
  <c r="J18" i="33"/>
  <c r="I18" i="33"/>
  <c r="H18" i="33"/>
  <c r="K17" i="33"/>
  <c r="J17" i="33"/>
  <c r="I17" i="33"/>
  <c r="H17" i="33"/>
  <c r="K16" i="33"/>
  <c r="J16" i="33"/>
  <c r="I16" i="33"/>
  <c r="H16" i="33"/>
  <c r="K15" i="33"/>
  <c r="J15" i="33"/>
  <c r="I15" i="33"/>
  <c r="H15" i="33"/>
  <c r="K14" i="33"/>
  <c r="J14" i="33"/>
  <c r="I14" i="33"/>
  <c r="H14" i="33"/>
  <c r="K13" i="33"/>
  <c r="J13" i="33"/>
  <c r="I13" i="33"/>
  <c r="H13" i="33"/>
  <c r="K12" i="33"/>
  <c r="J12" i="33"/>
  <c r="I12" i="33"/>
  <c r="H12" i="33"/>
  <c r="K11" i="33"/>
  <c r="J11" i="33"/>
  <c r="I11" i="33"/>
  <c r="H11" i="33"/>
  <c r="K10" i="33"/>
  <c r="J10" i="33"/>
  <c r="I10" i="33"/>
  <c r="H10" i="33"/>
  <c r="J9" i="33"/>
  <c r="K9" i="33" s="1"/>
  <c r="I9" i="33"/>
  <c r="H9" i="33"/>
  <c r="K158" i="34"/>
  <c r="J158" i="34"/>
  <c r="I158" i="34"/>
  <c r="H158" i="34"/>
  <c r="K157" i="34"/>
  <c r="J157" i="34"/>
  <c r="I157" i="34"/>
  <c r="H157" i="34"/>
  <c r="K156" i="34"/>
  <c r="J156" i="34"/>
  <c r="I156" i="34"/>
  <c r="H156" i="34"/>
  <c r="K155" i="34"/>
  <c r="J155" i="34"/>
  <c r="I155" i="34"/>
  <c r="H155" i="34"/>
  <c r="K154" i="34"/>
  <c r="J154" i="34"/>
  <c r="I154" i="34"/>
  <c r="H154" i="34"/>
  <c r="K153" i="34"/>
  <c r="J153" i="34"/>
  <c r="I153" i="34"/>
  <c r="H153" i="34"/>
  <c r="K152" i="34"/>
  <c r="J152" i="34"/>
  <c r="I152" i="34"/>
  <c r="H152" i="34"/>
  <c r="K151" i="34"/>
  <c r="J151" i="34"/>
  <c r="I151" i="34"/>
  <c r="H151" i="34"/>
  <c r="K150" i="34"/>
  <c r="J150" i="34"/>
  <c r="I150" i="34"/>
  <c r="H150" i="34"/>
  <c r="K149" i="34"/>
  <c r="J149" i="34"/>
  <c r="I149" i="34"/>
  <c r="H149" i="34"/>
  <c r="K148" i="34"/>
  <c r="J148" i="34"/>
  <c r="I148" i="34"/>
  <c r="H148" i="34"/>
  <c r="K147" i="34"/>
  <c r="J147" i="34"/>
  <c r="I147" i="34"/>
  <c r="H147" i="34"/>
  <c r="K146" i="34"/>
  <c r="J146" i="34"/>
  <c r="I146" i="34"/>
  <c r="H146" i="34"/>
  <c r="K145" i="34"/>
  <c r="J145" i="34"/>
  <c r="I145" i="34"/>
  <c r="H145" i="34"/>
  <c r="K144" i="34"/>
  <c r="J144" i="34"/>
  <c r="I144" i="34"/>
  <c r="H144" i="34"/>
  <c r="K143" i="34"/>
  <c r="J143" i="34"/>
  <c r="I143" i="34"/>
  <c r="H143" i="34"/>
  <c r="K142" i="34"/>
  <c r="J142" i="34"/>
  <c r="I142" i="34"/>
  <c r="H142" i="34"/>
  <c r="K141" i="34"/>
  <c r="J141" i="34"/>
  <c r="I141" i="34"/>
  <c r="H141" i="34"/>
  <c r="K140" i="34"/>
  <c r="J140" i="34"/>
  <c r="I140" i="34"/>
  <c r="H140" i="34"/>
  <c r="K139" i="34"/>
  <c r="J139" i="34"/>
  <c r="I139" i="34"/>
  <c r="H139" i="34"/>
  <c r="K138" i="34"/>
  <c r="J138" i="34"/>
  <c r="I138" i="34"/>
  <c r="H138" i="34"/>
  <c r="K137" i="34"/>
  <c r="J137" i="34"/>
  <c r="I137" i="34"/>
  <c r="H137" i="34"/>
  <c r="K136" i="34"/>
  <c r="J136" i="34"/>
  <c r="I136" i="34"/>
  <c r="H136" i="34"/>
  <c r="K135" i="34"/>
  <c r="J135" i="34"/>
  <c r="I135" i="34"/>
  <c r="H135" i="34"/>
  <c r="K134" i="34"/>
  <c r="J134" i="34"/>
  <c r="I134" i="34"/>
  <c r="H134" i="34"/>
  <c r="K133" i="34"/>
  <c r="J133" i="34"/>
  <c r="I133" i="34"/>
  <c r="H133" i="34"/>
  <c r="K132" i="34"/>
  <c r="J132" i="34"/>
  <c r="I132" i="34"/>
  <c r="H132" i="34"/>
  <c r="K131" i="34"/>
  <c r="J131" i="34"/>
  <c r="I131" i="34"/>
  <c r="H131" i="34"/>
  <c r="K130" i="34"/>
  <c r="J130" i="34"/>
  <c r="I130" i="34"/>
  <c r="H130" i="34"/>
  <c r="K129" i="34"/>
  <c r="J129" i="34"/>
  <c r="I129" i="34"/>
  <c r="H129" i="34"/>
  <c r="K128" i="34"/>
  <c r="J128" i="34"/>
  <c r="I128" i="34"/>
  <c r="H128" i="34"/>
  <c r="K127" i="34"/>
  <c r="J127" i="34"/>
  <c r="I127" i="34"/>
  <c r="H127" i="34"/>
  <c r="K126" i="34"/>
  <c r="J126" i="34"/>
  <c r="I126" i="34"/>
  <c r="H126" i="34"/>
  <c r="K125" i="34"/>
  <c r="J125" i="34"/>
  <c r="I125" i="34"/>
  <c r="H125" i="34"/>
  <c r="K124" i="34"/>
  <c r="J124" i="34"/>
  <c r="I124" i="34"/>
  <c r="H124" i="34"/>
  <c r="K123" i="34"/>
  <c r="J123" i="34"/>
  <c r="I123" i="34"/>
  <c r="H123" i="34"/>
  <c r="K122" i="34"/>
  <c r="J122" i="34"/>
  <c r="I122" i="34"/>
  <c r="H122" i="34"/>
  <c r="K121" i="34"/>
  <c r="J121" i="34"/>
  <c r="I121" i="34"/>
  <c r="H121" i="34"/>
  <c r="K120" i="34"/>
  <c r="J120" i="34"/>
  <c r="I120" i="34"/>
  <c r="H120" i="34"/>
  <c r="K119" i="34"/>
  <c r="J119" i="34"/>
  <c r="I119" i="34"/>
  <c r="H119" i="34"/>
  <c r="K118" i="34"/>
  <c r="J118" i="34"/>
  <c r="I118" i="34"/>
  <c r="H118" i="34"/>
  <c r="K117" i="34"/>
  <c r="J117" i="34"/>
  <c r="I117" i="34"/>
  <c r="H117" i="34"/>
  <c r="K116" i="34"/>
  <c r="J116" i="34"/>
  <c r="I116" i="34"/>
  <c r="H116" i="34"/>
  <c r="K115" i="34"/>
  <c r="J115" i="34"/>
  <c r="I115" i="34"/>
  <c r="H115" i="34"/>
  <c r="K114" i="34"/>
  <c r="J114" i="34"/>
  <c r="I114" i="34"/>
  <c r="H114" i="34"/>
  <c r="K113" i="34"/>
  <c r="J113" i="34"/>
  <c r="I113" i="34"/>
  <c r="H113" i="34"/>
  <c r="K112" i="34"/>
  <c r="J112" i="34"/>
  <c r="I112" i="34"/>
  <c r="H112" i="34"/>
  <c r="K111" i="34"/>
  <c r="J111" i="34"/>
  <c r="I111" i="34"/>
  <c r="H111" i="34"/>
  <c r="K110" i="34"/>
  <c r="J110" i="34"/>
  <c r="I110" i="34"/>
  <c r="H110" i="34"/>
  <c r="K109" i="34"/>
  <c r="J109" i="34"/>
  <c r="I109" i="34"/>
  <c r="H109" i="34"/>
  <c r="K108" i="34"/>
  <c r="J108" i="34"/>
  <c r="I108" i="34"/>
  <c r="H108" i="34"/>
  <c r="K107" i="34"/>
  <c r="J107" i="34"/>
  <c r="I107" i="34"/>
  <c r="H107" i="34"/>
  <c r="K106" i="34"/>
  <c r="J106" i="34"/>
  <c r="I106" i="34"/>
  <c r="H106" i="34"/>
  <c r="K105" i="34"/>
  <c r="J105" i="34"/>
  <c r="I105" i="34"/>
  <c r="H105" i="34"/>
  <c r="K104" i="34"/>
  <c r="J104" i="34"/>
  <c r="I104" i="34"/>
  <c r="H104" i="34"/>
  <c r="K103" i="34"/>
  <c r="J103" i="34"/>
  <c r="I103" i="34"/>
  <c r="H103" i="34"/>
  <c r="K102" i="34"/>
  <c r="J102" i="34"/>
  <c r="I102" i="34"/>
  <c r="H102" i="34"/>
  <c r="K101" i="34"/>
  <c r="J101" i="34"/>
  <c r="I101" i="34"/>
  <c r="H101" i="34"/>
  <c r="K100" i="34"/>
  <c r="J100" i="34"/>
  <c r="I100" i="34"/>
  <c r="H100" i="34"/>
  <c r="K99" i="34"/>
  <c r="J99" i="34"/>
  <c r="I99" i="34"/>
  <c r="H99" i="34"/>
  <c r="K98" i="34"/>
  <c r="J98" i="34"/>
  <c r="I98" i="34"/>
  <c r="H98" i="34"/>
  <c r="K97" i="34"/>
  <c r="J97" i="34"/>
  <c r="I97" i="34"/>
  <c r="H97" i="34"/>
  <c r="K96" i="34"/>
  <c r="J96" i="34"/>
  <c r="I96" i="34"/>
  <c r="H96" i="34"/>
  <c r="K95" i="34"/>
  <c r="J95" i="34"/>
  <c r="I95" i="34"/>
  <c r="H95" i="34"/>
  <c r="K94" i="34"/>
  <c r="J94" i="34"/>
  <c r="I94" i="34"/>
  <c r="H94" i="34"/>
  <c r="K93" i="34"/>
  <c r="J93" i="34"/>
  <c r="I93" i="34"/>
  <c r="H93" i="34"/>
  <c r="K92" i="34"/>
  <c r="J92" i="34"/>
  <c r="I92" i="34"/>
  <c r="H92" i="34"/>
  <c r="K91" i="34"/>
  <c r="J91" i="34"/>
  <c r="I91" i="34"/>
  <c r="H91" i="34"/>
  <c r="K90" i="34"/>
  <c r="J90" i="34"/>
  <c r="I90" i="34"/>
  <c r="H90" i="34"/>
  <c r="K89" i="34"/>
  <c r="J89" i="34"/>
  <c r="I89" i="34"/>
  <c r="H89" i="34"/>
  <c r="K88" i="34"/>
  <c r="J88" i="34"/>
  <c r="I88" i="34"/>
  <c r="H88" i="34"/>
  <c r="K87" i="34"/>
  <c r="J87" i="34"/>
  <c r="I87" i="34"/>
  <c r="H87" i="34"/>
  <c r="K86" i="34"/>
  <c r="J86" i="34"/>
  <c r="I86" i="34"/>
  <c r="H86" i="34"/>
  <c r="K85" i="34"/>
  <c r="J85" i="34"/>
  <c r="I85" i="34"/>
  <c r="H85" i="34"/>
  <c r="K84" i="34"/>
  <c r="J84" i="34"/>
  <c r="I84" i="34"/>
  <c r="H84" i="34"/>
  <c r="K83" i="34"/>
  <c r="J83" i="34"/>
  <c r="I83" i="34"/>
  <c r="H83" i="34"/>
  <c r="K82" i="34"/>
  <c r="J82" i="34"/>
  <c r="I82" i="34"/>
  <c r="H82" i="34"/>
  <c r="K81" i="34"/>
  <c r="J81" i="34"/>
  <c r="I81" i="34"/>
  <c r="H81" i="34"/>
  <c r="K80" i="34"/>
  <c r="J80" i="34"/>
  <c r="I80" i="34"/>
  <c r="H80" i="34"/>
  <c r="K79" i="34"/>
  <c r="J79" i="34"/>
  <c r="I79" i="34"/>
  <c r="H79" i="34"/>
  <c r="K78" i="34"/>
  <c r="J78" i="34"/>
  <c r="I78" i="34"/>
  <c r="H78" i="34"/>
  <c r="K77" i="34"/>
  <c r="J77" i="34"/>
  <c r="I77" i="34"/>
  <c r="H77" i="34"/>
  <c r="K76" i="34"/>
  <c r="J76" i="34"/>
  <c r="I76" i="34"/>
  <c r="H76" i="34"/>
  <c r="K75" i="34"/>
  <c r="J75" i="34"/>
  <c r="I75" i="34"/>
  <c r="H75" i="34"/>
  <c r="K74" i="34"/>
  <c r="J74" i="34"/>
  <c r="I74" i="34"/>
  <c r="H74" i="34"/>
  <c r="K73" i="34"/>
  <c r="J73" i="34"/>
  <c r="I73" i="34"/>
  <c r="H73" i="34"/>
  <c r="K72" i="34"/>
  <c r="J72" i="34"/>
  <c r="I72" i="34"/>
  <c r="H72" i="34"/>
  <c r="K71" i="34"/>
  <c r="J71" i="34"/>
  <c r="I71" i="34"/>
  <c r="H71" i="34"/>
  <c r="K70" i="34"/>
  <c r="J70" i="34"/>
  <c r="I70" i="34"/>
  <c r="H70" i="34"/>
  <c r="K69" i="34"/>
  <c r="J69" i="34"/>
  <c r="I69" i="34"/>
  <c r="H69" i="34"/>
  <c r="K68" i="34"/>
  <c r="J68" i="34"/>
  <c r="I68" i="34"/>
  <c r="H68" i="34"/>
  <c r="K67" i="34"/>
  <c r="J67" i="34"/>
  <c r="I67" i="34"/>
  <c r="H67" i="34"/>
  <c r="K66" i="34"/>
  <c r="J66" i="34"/>
  <c r="I66" i="34"/>
  <c r="H66" i="34"/>
  <c r="K65" i="34"/>
  <c r="J65" i="34"/>
  <c r="I65" i="34"/>
  <c r="H65" i="34"/>
  <c r="K64" i="34"/>
  <c r="J64" i="34"/>
  <c r="I64" i="34"/>
  <c r="H64" i="34"/>
  <c r="K63" i="34"/>
  <c r="J63" i="34"/>
  <c r="I63" i="34"/>
  <c r="H63" i="34"/>
  <c r="K62" i="34"/>
  <c r="J62" i="34"/>
  <c r="I62" i="34"/>
  <c r="H62" i="34"/>
  <c r="K61" i="34"/>
  <c r="J61" i="34"/>
  <c r="I61" i="34"/>
  <c r="H61" i="34"/>
  <c r="K60" i="34"/>
  <c r="J60" i="34"/>
  <c r="I60" i="34"/>
  <c r="H60" i="34"/>
  <c r="K59" i="34"/>
  <c r="J59" i="34"/>
  <c r="I59" i="34"/>
  <c r="H59" i="34"/>
  <c r="K58" i="34"/>
  <c r="J58" i="34"/>
  <c r="I58" i="34"/>
  <c r="H58" i="34"/>
  <c r="K57" i="34"/>
  <c r="J57" i="34"/>
  <c r="I57" i="34"/>
  <c r="H57" i="34"/>
  <c r="K56" i="34"/>
  <c r="J56" i="34"/>
  <c r="I56" i="34"/>
  <c r="H56" i="34"/>
  <c r="K55" i="34"/>
  <c r="J55" i="34"/>
  <c r="I55" i="34"/>
  <c r="H55" i="34"/>
  <c r="K54" i="34"/>
  <c r="J54" i="34"/>
  <c r="I54" i="34"/>
  <c r="H54" i="34"/>
  <c r="K53" i="34"/>
  <c r="J53" i="34"/>
  <c r="I53" i="34"/>
  <c r="H53" i="34"/>
  <c r="K52" i="34"/>
  <c r="J52" i="34"/>
  <c r="I52" i="34"/>
  <c r="H52" i="34"/>
  <c r="K51" i="34"/>
  <c r="J51" i="34"/>
  <c r="I51" i="34"/>
  <c r="H51" i="34"/>
  <c r="K50" i="34"/>
  <c r="J50" i="34"/>
  <c r="I50" i="34"/>
  <c r="H50" i="34"/>
  <c r="K49" i="34"/>
  <c r="J49" i="34"/>
  <c r="I49" i="34"/>
  <c r="H49" i="34"/>
  <c r="K48" i="34"/>
  <c r="J48" i="34"/>
  <c r="I48" i="34"/>
  <c r="H48" i="34"/>
  <c r="K47" i="34"/>
  <c r="J47" i="34"/>
  <c r="I47" i="34"/>
  <c r="H47" i="34"/>
  <c r="K46" i="34"/>
  <c r="J46" i="34"/>
  <c r="I46" i="34"/>
  <c r="H46" i="34"/>
  <c r="K45" i="34"/>
  <c r="J45" i="34"/>
  <c r="I45" i="34"/>
  <c r="H45" i="34"/>
  <c r="K44" i="34"/>
  <c r="J44" i="34"/>
  <c r="I44" i="34"/>
  <c r="H44" i="34"/>
  <c r="K43" i="34"/>
  <c r="J43" i="34"/>
  <c r="I43" i="34"/>
  <c r="H43" i="34"/>
  <c r="K42" i="34"/>
  <c r="J42" i="34"/>
  <c r="I42" i="34"/>
  <c r="H42" i="34"/>
  <c r="K41" i="34"/>
  <c r="J41" i="34"/>
  <c r="I41" i="34"/>
  <c r="H41" i="34"/>
  <c r="K40" i="34"/>
  <c r="J40" i="34"/>
  <c r="I40" i="34"/>
  <c r="H40" i="34"/>
  <c r="K39" i="34"/>
  <c r="J39" i="34"/>
  <c r="I39" i="34"/>
  <c r="H39" i="34"/>
  <c r="K38" i="34"/>
  <c r="J38" i="34"/>
  <c r="I38" i="34"/>
  <c r="H38" i="34"/>
  <c r="K37" i="34"/>
  <c r="J37" i="34"/>
  <c r="I37" i="34"/>
  <c r="H37" i="34"/>
  <c r="K36" i="34"/>
  <c r="J36" i="34"/>
  <c r="I36" i="34"/>
  <c r="H36" i="34"/>
  <c r="K35" i="34"/>
  <c r="J35" i="34"/>
  <c r="I35" i="34"/>
  <c r="H35" i="34"/>
  <c r="K34" i="34"/>
  <c r="J34" i="34"/>
  <c r="I34" i="34"/>
  <c r="H34" i="34"/>
  <c r="K33" i="34"/>
  <c r="J33" i="34"/>
  <c r="I33" i="34"/>
  <c r="H33" i="34"/>
  <c r="K32" i="34"/>
  <c r="J32" i="34"/>
  <c r="I32" i="34"/>
  <c r="H32" i="34"/>
  <c r="K31" i="34"/>
  <c r="J31" i="34"/>
  <c r="I31" i="34"/>
  <c r="H31" i="34"/>
  <c r="K30" i="34"/>
  <c r="J30" i="34"/>
  <c r="I30" i="34"/>
  <c r="H30" i="34"/>
  <c r="K29" i="34"/>
  <c r="J29" i="34"/>
  <c r="I29" i="34"/>
  <c r="H29" i="34"/>
  <c r="K28" i="34"/>
  <c r="J28" i="34"/>
  <c r="I28" i="34"/>
  <c r="H28" i="34"/>
  <c r="K27" i="34"/>
  <c r="J27" i="34"/>
  <c r="I27" i="34"/>
  <c r="H27" i="34"/>
  <c r="K26" i="34"/>
  <c r="J26" i="34"/>
  <c r="I26" i="34"/>
  <c r="H26" i="34"/>
  <c r="K25" i="34"/>
  <c r="J25" i="34"/>
  <c r="I25" i="34"/>
  <c r="H25" i="34"/>
  <c r="K24" i="34"/>
  <c r="J24" i="34"/>
  <c r="I24" i="34"/>
  <c r="H24" i="34"/>
  <c r="K23" i="34"/>
  <c r="J23" i="34"/>
  <c r="I23" i="34"/>
  <c r="H23" i="34"/>
  <c r="K22" i="34"/>
  <c r="J22" i="34"/>
  <c r="I22" i="34"/>
  <c r="H22" i="34"/>
  <c r="K21" i="34"/>
  <c r="J21" i="34"/>
  <c r="I21" i="34"/>
  <c r="H21" i="34"/>
  <c r="K20" i="34"/>
  <c r="J20" i="34"/>
  <c r="I20" i="34"/>
  <c r="H20" i="34"/>
  <c r="K19" i="34"/>
  <c r="J19" i="34"/>
  <c r="I19" i="34"/>
  <c r="H19" i="34"/>
  <c r="K18" i="34"/>
  <c r="J18" i="34"/>
  <c r="I18" i="34"/>
  <c r="H18" i="34"/>
  <c r="K17" i="34"/>
  <c r="J17" i="34"/>
  <c r="I17" i="34"/>
  <c r="H17" i="34"/>
  <c r="K16" i="34"/>
  <c r="J16" i="34"/>
  <c r="I16" i="34"/>
  <c r="H16" i="34"/>
  <c r="K15" i="34"/>
  <c r="J15" i="34"/>
  <c r="I15" i="34"/>
  <c r="H15" i="34"/>
  <c r="K14" i="34"/>
  <c r="J14" i="34"/>
  <c r="I14" i="34"/>
  <c r="H14" i="34"/>
  <c r="K13" i="34"/>
  <c r="J13" i="34"/>
  <c r="I13" i="34"/>
  <c r="H13" i="34"/>
  <c r="K12" i="34"/>
  <c r="J12" i="34"/>
  <c r="I12" i="34"/>
  <c r="H12" i="34"/>
  <c r="J11" i="34"/>
  <c r="I11" i="34"/>
  <c r="H11" i="34"/>
  <c r="K11" i="34" s="1"/>
  <c r="G11" i="34" s="1"/>
  <c r="J10" i="34"/>
  <c r="K10" i="34" s="1"/>
  <c r="I10" i="34"/>
  <c r="H10" i="34"/>
  <c r="J9" i="34"/>
  <c r="I9" i="34"/>
  <c r="K9" i="34" s="1"/>
  <c r="H9" i="34"/>
  <c r="K158" i="35"/>
  <c r="J158" i="35"/>
  <c r="I158" i="35"/>
  <c r="H158" i="35"/>
  <c r="K157" i="35"/>
  <c r="J157" i="35"/>
  <c r="I157" i="35"/>
  <c r="H157" i="35"/>
  <c r="K156" i="35"/>
  <c r="J156" i="35"/>
  <c r="I156" i="35"/>
  <c r="H156" i="35"/>
  <c r="K155" i="35"/>
  <c r="J155" i="35"/>
  <c r="I155" i="35"/>
  <c r="H155" i="35"/>
  <c r="K154" i="35"/>
  <c r="J154" i="35"/>
  <c r="I154" i="35"/>
  <c r="H154" i="35"/>
  <c r="K153" i="35"/>
  <c r="J153" i="35"/>
  <c r="I153" i="35"/>
  <c r="H153" i="35"/>
  <c r="K152" i="35"/>
  <c r="J152" i="35"/>
  <c r="I152" i="35"/>
  <c r="H152" i="35"/>
  <c r="K151" i="35"/>
  <c r="J151" i="35"/>
  <c r="I151" i="35"/>
  <c r="H151" i="35"/>
  <c r="K150" i="35"/>
  <c r="J150" i="35"/>
  <c r="I150" i="35"/>
  <c r="H150" i="35"/>
  <c r="K149" i="35"/>
  <c r="J149" i="35"/>
  <c r="I149" i="35"/>
  <c r="H149" i="35"/>
  <c r="K148" i="35"/>
  <c r="J148" i="35"/>
  <c r="I148" i="35"/>
  <c r="H148" i="35"/>
  <c r="J147" i="35"/>
  <c r="I147" i="35"/>
  <c r="K147" i="35" s="1"/>
  <c r="H147" i="35"/>
  <c r="K146" i="35"/>
  <c r="J146" i="35"/>
  <c r="I146" i="35"/>
  <c r="H146" i="35"/>
  <c r="K145" i="35"/>
  <c r="J145" i="35"/>
  <c r="I145" i="35"/>
  <c r="H145" i="35"/>
  <c r="K144" i="35"/>
  <c r="J144" i="35"/>
  <c r="I144" i="35"/>
  <c r="H144" i="35"/>
  <c r="K143" i="35"/>
  <c r="J143" i="35"/>
  <c r="I143" i="35"/>
  <c r="H143" i="35"/>
  <c r="K142" i="35"/>
  <c r="J142" i="35"/>
  <c r="I142" i="35"/>
  <c r="H142" i="35"/>
  <c r="K141" i="35"/>
  <c r="J141" i="35"/>
  <c r="I141" i="35"/>
  <c r="H141" i="35"/>
  <c r="K140" i="35"/>
  <c r="J140" i="35"/>
  <c r="I140" i="35"/>
  <c r="H140" i="35"/>
  <c r="K139" i="35"/>
  <c r="J139" i="35"/>
  <c r="I139" i="35"/>
  <c r="H139" i="35"/>
  <c r="K138" i="35"/>
  <c r="J138" i="35"/>
  <c r="I138" i="35"/>
  <c r="H138" i="35"/>
  <c r="K137" i="35"/>
  <c r="J137" i="35"/>
  <c r="I137" i="35"/>
  <c r="H137" i="35"/>
  <c r="K136" i="35"/>
  <c r="J136" i="35"/>
  <c r="I136" i="35"/>
  <c r="H136" i="35"/>
  <c r="K135" i="35"/>
  <c r="J135" i="35"/>
  <c r="I135" i="35"/>
  <c r="H135" i="35"/>
  <c r="K134" i="35"/>
  <c r="J134" i="35"/>
  <c r="I134" i="35"/>
  <c r="H134" i="35"/>
  <c r="K133" i="35"/>
  <c r="J133" i="35"/>
  <c r="I133" i="35"/>
  <c r="H133" i="35"/>
  <c r="K132" i="35"/>
  <c r="J132" i="35"/>
  <c r="I132" i="35"/>
  <c r="H132" i="35"/>
  <c r="K131" i="35"/>
  <c r="J131" i="35"/>
  <c r="I131" i="35"/>
  <c r="H131" i="35"/>
  <c r="K130" i="35"/>
  <c r="J130" i="35"/>
  <c r="I130" i="35"/>
  <c r="H130" i="35"/>
  <c r="K129" i="35"/>
  <c r="J129" i="35"/>
  <c r="I129" i="35"/>
  <c r="H129" i="35"/>
  <c r="K128" i="35"/>
  <c r="J128" i="35"/>
  <c r="I128" i="35"/>
  <c r="H128" i="35"/>
  <c r="K127" i="35"/>
  <c r="J127" i="35"/>
  <c r="I127" i="35"/>
  <c r="H127" i="35"/>
  <c r="K126" i="35"/>
  <c r="J126" i="35"/>
  <c r="I126" i="35"/>
  <c r="H126" i="35"/>
  <c r="K125" i="35"/>
  <c r="J125" i="35"/>
  <c r="I125" i="35"/>
  <c r="H125" i="35"/>
  <c r="K124" i="35"/>
  <c r="J124" i="35"/>
  <c r="I124" i="35"/>
  <c r="H124" i="35"/>
  <c r="K123" i="35"/>
  <c r="J123" i="35"/>
  <c r="I123" i="35"/>
  <c r="H123" i="35"/>
  <c r="K122" i="35"/>
  <c r="J122" i="35"/>
  <c r="I122" i="35"/>
  <c r="H122" i="35"/>
  <c r="K121" i="35"/>
  <c r="J121" i="35"/>
  <c r="I121" i="35"/>
  <c r="H121" i="35"/>
  <c r="K120" i="35"/>
  <c r="J120" i="35"/>
  <c r="I120" i="35"/>
  <c r="H120" i="35"/>
  <c r="K119" i="35"/>
  <c r="J119" i="35"/>
  <c r="I119" i="35"/>
  <c r="H119" i="35"/>
  <c r="K118" i="35"/>
  <c r="J118" i="35"/>
  <c r="I118" i="35"/>
  <c r="H118" i="35"/>
  <c r="K117" i="35"/>
  <c r="J117" i="35"/>
  <c r="I117" i="35"/>
  <c r="H117" i="35"/>
  <c r="K116" i="35"/>
  <c r="J116" i="35"/>
  <c r="I116" i="35"/>
  <c r="H116" i="35"/>
  <c r="K115" i="35"/>
  <c r="J115" i="35"/>
  <c r="I115" i="35"/>
  <c r="H115" i="35"/>
  <c r="K114" i="35"/>
  <c r="J114" i="35"/>
  <c r="I114" i="35"/>
  <c r="H114" i="35"/>
  <c r="K113" i="35"/>
  <c r="J113" i="35"/>
  <c r="I113" i="35"/>
  <c r="H113" i="35"/>
  <c r="K112" i="35"/>
  <c r="J112" i="35"/>
  <c r="I112" i="35"/>
  <c r="H112" i="35"/>
  <c r="K111" i="35"/>
  <c r="J111" i="35"/>
  <c r="I111" i="35"/>
  <c r="H111" i="35"/>
  <c r="K110" i="35"/>
  <c r="J110" i="35"/>
  <c r="I110" i="35"/>
  <c r="H110" i="35"/>
  <c r="K109" i="35"/>
  <c r="J109" i="35"/>
  <c r="I109" i="35"/>
  <c r="H109" i="35"/>
  <c r="K108" i="35"/>
  <c r="J108" i="35"/>
  <c r="I108" i="35"/>
  <c r="H108" i="35"/>
  <c r="K107" i="35"/>
  <c r="J107" i="35"/>
  <c r="I107" i="35"/>
  <c r="H107" i="35"/>
  <c r="K106" i="35"/>
  <c r="J106" i="35"/>
  <c r="I106" i="35"/>
  <c r="H106" i="35"/>
  <c r="K105" i="35"/>
  <c r="J105" i="35"/>
  <c r="I105" i="35"/>
  <c r="H105" i="35"/>
  <c r="K104" i="35"/>
  <c r="J104" i="35"/>
  <c r="I104" i="35"/>
  <c r="H104" i="35"/>
  <c r="K103" i="35"/>
  <c r="J103" i="35"/>
  <c r="I103" i="35"/>
  <c r="H103" i="35"/>
  <c r="K102" i="35"/>
  <c r="J102" i="35"/>
  <c r="I102" i="35"/>
  <c r="H102" i="35"/>
  <c r="K101" i="35"/>
  <c r="J101" i="35"/>
  <c r="I101" i="35"/>
  <c r="H101" i="35"/>
  <c r="K100" i="35"/>
  <c r="J100" i="35"/>
  <c r="I100" i="35"/>
  <c r="H100" i="35"/>
  <c r="K99" i="35"/>
  <c r="J99" i="35"/>
  <c r="I99" i="35"/>
  <c r="H99" i="35"/>
  <c r="K98" i="35"/>
  <c r="J98" i="35"/>
  <c r="I98" i="35"/>
  <c r="H98" i="35"/>
  <c r="K97" i="35"/>
  <c r="J97" i="35"/>
  <c r="I97" i="35"/>
  <c r="H97" i="35"/>
  <c r="K96" i="35"/>
  <c r="J96" i="35"/>
  <c r="I96" i="35"/>
  <c r="H96" i="35"/>
  <c r="K95" i="35"/>
  <c r="J95" i="35"/>
  <c r="I95" i="35"/>
  <c r="H95" i="35"/>
  <c r="K94" i="35"/>
  <c r="J94" i="35"/>
  <c r="I94" i="35"/>
  <c r="H94" i="35"/>
  <c r="K93" i="35"/>
  <c r="J93" i="35"/>
  <c r="I93" i="35"/>
  <c r="H93" i="35"/>
  <c r="K92" i="35"/>
  <c r="J92" i="35"/>
  <c r="I92" i="35"/>
  <c r="H92" i="35"/>
  <c r="K91" i="35"/>
  <c r="J91" i="35"/>
  <c r="I91" i="35"/>
  <c r="H91" i="35"/>
  <c r="K90" i="35"/>
  <c r="J90" i="35"/>
  <c r="I90" i="35"/>
  <c r="H90" i="35"/>
  <c r="K89" i="35"/>
  <c r="J89" i="35"/>
  <c r="I89" i="35"/>
  <c r="H89" i="35"/>
  <c r="K88" i="35"/>
  <c r="J88" i="35"/>
  <c r="I88" i="35"/>
  <c r="H88" i="35"/>
  <c r="K87" i="35"/>
  <c r="J87" i="35"/>
  <c r="I87" i="35"/>
  <c r="H87" i="35"/>
  <c r="K86" i="35"/>
  <c r="J86" i="35"/>
  <c r="I86" i="35"/>
  <c r="H86" i="35"/>
  <c r="K85" i="35"/>
  <c r="J85" i="35"/>
  <c r="I85" i="35"/>
  <c r="H85" i="35"/>
  <c r="K84" i="35"/>
  <c r="J84" i="35"/>
  <c r="I84" i="35"/>
  <c r="H84" i="35"/>
  <c r="K83" i="35"/>
  <c r="J83" i="35"/>
  <c r="I83" i="35"/>
  <c r="H83" i="35"/>
  <c r="K82" i="35"/>
  <c r="J82" i="35"/>
  <c r="I82" i="35"/>
  <c r="H82" i="35"/>
  <c r="K81" i="35"/>
  <c r="J81" i="35"/>
  <c r="I81" i="35"/>
  <c r="H81" i="35"/>
  <c r="K80" i="35"/>
  <c r="J80" i="35"/>
  <c r="I80" i="35"/>
  <c r="H80" i="35"/>
  <c r="K79" i="35"/>
  <c r="J79" i="35"/>
  <c r="I79" i="35"/>
  <c r="H79" i="35"/>
  <c r="K78" i="35"/>
  <c r="J78" i="35"/>
  <c r="I78" i="35"/>
  <c r="H78" i="35"/>
  <c r="K77" i="35"/>
  <c r="J77" i="35"/>
  <c r="I77" i="35"/>
  <c r="H77" i="35"/>
  <c r="K76" i="35"/>
  <c r="J76" i="35"/>
  <c r="I76" i="35"/>
  <c r="H76" i="35"/>
  <c r="K75" i="35"/>
  <c r="J75" i="35"/>
  <c r="I75" i="35"/>
  <c r="H75" i="35"/>
  <c r="K74" i="35"/>
  <c r="J74" i="35"/>
  <c r="I74" i="35"/>
  <c r="H74" i="35"/>
  <c r="K73" i="35"/>
  <c r="J73" i="35"/>
  <c r="I73" i="35"/>
  <c r="H73" i="35"/>
  <c r="K72" i="35"/>
  <c r="J72" i="35"/>
  <c r="I72" i="35"/>
  <c r="H72" i="35"/>
  <c r="K71" i="35"/>
  <c r="J71" i="35"/>
  <c r="I71" i="35"/>
  <c r="H71" i="35"/>
  <c r="K70" i="35"/>
  <c r="J70" i="35"/>
  <c r="I70" i="35"/>
  <c r="H70" i="35"/>
  <c r="K69" i="35"/>
  <c r="J69" i="35"/>
  <c r="I69" i="35"/>
  <c r="H69" i="35"/>
  <c r="K68" i="35"/>
  <c r="J68" i="35"/>
  <c r="I68" i="35"/>
  <c r="H68" i="35"/>
  <c r="K67" i="35"/>
  <c r="J67" i="35"/>
  <c r="I67" i="35"/>
  <c r="H67" i="35"/>
  <c r="K66" i="35"/>
  <c r="J66" i="35"/>
  <c r="I66" i="35"/>
  <c r="H66" i="35"/>
  <c r="K65" i="35"/>
  <c r="J65" i="35"/>
  <c r="I65" i="35"/>
  <c r="H65" i="35"/>
  <c r="K64" i="35"/>
  <c r="J64" i="35"/>
  <c r="I64" i="35"/>
  <c r="H64" i="35"/>
  <c r="K63" i="35"/>
  <c r="J63" i="35"/>
  <c r="I63" i="35"/>
  <c r="H63" i="35"/>
  <c r="K62" i="35"/>
  <c r="J62" i="35"/>
  <c r="I62" i="35"/>
  <c r="H62" i="35"/>
  <c r="K61" i="35"/>
  <c r="J61" i="35"/>
  <c r="I61" i="35"/>
  <c r="H61" i="35"/>
  <c r="K60" i="35"/>
  <c r="J60" i="35"/>
  <c r="I60" i="35"/>
  <c r="H60" i="35"/>
  <c r="K59" i="35"/>
  <c r="J59" i="35"/>
  <c r="I59" i="35"/>
  <c r="H59" i="35"/>
  <c r="K58" i="35"/>
  <c r="J58" i="35"/>
  <c r="I58" i="35"/>
  <c r="H58" i="35"/>
  <c r="K57" i="35"/>
  <c r="J57" i="35"/>
  <c r="I57" i="35"/>
  <c r="H57" i="35"/>
  <c r="K56" i="35"/>
  <c r="J56" i="35"/>
  <c r="I56" i="35"/>
  <c r="H56" i="35"/>
  <c r="K55" i="35"/>
  <c r="J55" i="35"/>
  <c r="I55" i="35"/>
  <c r="H55" i="35"/>
  <c r="K54" i="35"/>
  <c r="J54" i="35"/>
  <c r="I54" i="35"/>
  <c r="H54" i="35"/>
  <c r="K53" i="35"/>
  <c r="J53" i="35"/>
  <c r="I53" i="35"/>
  <c r="H53" i="35"/>
  <c r="K52" i="35"/>
  <c r="J52" i="35"/>
  <c r="I52" i="35"/>
  <c r="H52" i="35"/>
  <c r="K51" i="35"/>
  <c r="J51" i="35"/>
  <c r="I51" i="35"/>
  <c r="H51" i="35"/>
  <c r="K50" i="35"/>
  <c r="J50" i="35"/>
  <c r="I50" i="35"/>
  <c r="H50" i="35"/>
  <c r="K49" i="35"/>
  <c r="J49" i="35"/>
  <c r="I49" i="35"/>
  <c r="H49" i="35"/>
  <c r="K48" i="35"/>
  <c r="J48" i="35"/>
  <c r="I48" i="35"/>
  <c r="H48" i="35"/>
  <c r="K47" i="35"/>
  <c r="J47" i="35"/>
  <c r="I47" i="35"/>
  <c r="H47" i="35"/>
  <c r="K46" i="35"/>
  <c r="J46" i="35"/>
  <c r="I46" i="35"/>
  <c r="H46" i="35"/>
  <c r="K45" i="35"/>
  <c r="J45" i="35"/>
  <c r="I45" i="35"/>
  <c r="H45" i="35"/>
  <c r="K44" i="35"/>
  <c r="J44" i="35"/>
  <c r="I44" i="35"/>
  <c r="H44" i="35"/>
  <c r="K43" i="35"/>
  <c r="J43" i="35"/>
  <c r="I43" i="35"/>
  <c r="H43" i="35"/>
  <c r="K42" i="35"/>
  <c r="J42" i="35"/>
  <c r="I42" i="35"/>
  <c r="H42" i="35"/>
  <c r="K41" i="35"/>
  <c r="J41" i="35"/>
  <c r="I41" i="35"/>
  <c r="H41" i="35"/>
  <c r="K40" i="35"/>
  <c r="J40" i="35"/>
  <c r="I40" i="35"/>
  <c r="H40" i="35"/>
  <c r="K39" i="35"/>
  <c r="J39" i="35"/>
  <c r="I39" i="35"/>
  <c r="H39" i="35"/>
  <c r="K38" i="35"/>
  <c r="J38" i="35"/>
  <c r="I38" i="35"/>
  <c r="H38" i="35"/>
  <c r="K37" i="35"/>
  <c r="J37" i="35"/>
  <c r="I37" i="35"/>
  <c r="H37" i="35"/>
  <c r="K36" i="35"/>
  <c r="J36" i="35"/>
  <c r="I36" i="35"/>
  <c r="H36" i="35"/>
  <c r="K35" i="35"/>
  <c r="J35" i="35"/>
  <c r="I35" i="35"/>
  <c r="H35" i="35"/>
  <c r="K34" i="35"/>
  <c r="J34" i="35"/>
  <c r="I34" i="35"/>
  <c r="H34" i="35"/>
  <c r="K33" i="35"/>
  <c r="J33" i="35"/>
  <c r="I33" i="35"/>
  <c r="H33" i="35"/>
  <c r="K32" i="35"/>
  <c r="J32" i="35"/>
  <c r="I32" i="35"/>
  <c r="H32" i="35"/>
  <c r="K31" i="35"/>
  <c r="J31" i="35"/>
  <c r="I31" i="35"/>
  <c r="H31" i="35"/>
  <c r="K30" i="35"/>
  <c r="J30" i="35"/>
  <c r="I30" i="35"/>
  <c r="H30" i="35"/>
  <c r="K29" i="35"/>
  <c r="J29" i="35"/>
  <c r="I29" i="35"/>
  <c r="H29" i="35"/>
  <c r="K28" i="35"/>
  <c r="J28" i="35"/>
  <c r="I28" i="35"/>
  <c r="H28" i="35"/>
  <c r="K27" i="35"/>
  <c r="J27" i="35"/>
  <c r="I27" i="35"/>
  <c r="H27" i="35"/>
  <c r="K26" i="35"/>
  <c r="J26" i="35"/>
  <c r="I26" i="35"/>
  <c r="H26" i="35"/>
  <c r="K25" i="35"/>
  <c r="J25" i="35"/>
  <c r="I25" i="35"/>
  <c r="H25" i="35"/>
  <c r="K24" i="35"/>
  <c r="J24" i="35"/>
  <c r="I24" i="35"/>
  <c r="H24" i="35"/>
  <c r="K23" i="35"/>
  <c r="J23" i="35"/>
  <c r="I23" i="35"/>
  <c r="H23" i="35"/>
  <c r="K22" i="35"/>
  <c r="J22" i="35"/>
  <c r="I22" i="35"/>
  <c r="H22" i="35"/>
  <c r="K21" i="35"/>
  <c r="J21" i="35"/>
  <c r="I21" i="35"/>
  <c r="H21" i="35"/>
  <c r="K20" i="35"/>
  <c r="J20" i="35"/>
  <c r="I20" i="35"/>
  <c r="H20" i="35"/>
  <c r="K19" i="35"/>
  <c r="J19" i="35"/>
  <c r="I19" i="35"/>
  <c r="H19" i="35"/>
  <c r="K18" i="35"/>
  <c r="J18" i="35"/>
  <c r="I18" i="35"/>
  <c r="H18" i="35"/>
  <c r="K17" i="35"/>
  <c r="J17" i="35"/>
  <c r="I17" i="35"/>
  <c r="H17" i="35"/>
  <c r="K16" i="35"/>
  <c r="J16" i="35"/>
  <c r="I16" i="35"/>
  <c r="H16" i="35"/>
  <c r="K15" i="35"/>
  <c r="J15" i="35"/>
  <c r="I15" i="35"/>
  <c r="H15" i="35"/>
  <c r="K14" i="35"/>
  <c r="J14" i="35"/>
  <c r="I14" i="35"/>
  <c r="H14" i="35"/>
  <c r="K13" i="35"/>
  <c r="J13" i="35"/>
  <c r="I13" i="35"/>
  <c r="H13" i="35"/>
  <c r="K12" i="35"/>
  <c r="J12" i="35"/>
  <c r="I12" i="35"/>
  <c r="H12" i="35"/>
  <c r="K11" i="35"/>
  <c r="J11" i="35"/>
  <c r="I11" i="35"/>
  <c r="H11" i="35"/>
  <c r="J10" i="35"/>
  <c r="K10" i="35" s="1"/>
  <c r="I10" i="35"/>
  <c r="H10" i="35"/>
  <c r="J9" i="35"/>
  <c r="I9" i="35"/>
  <c r="H9" i="35"/>
  <c r="K158" i="36"/>
  <c r="J158" i="36"/>
  <c r="I158" i="36"/>
  <c r="H158" i="36"/>
  <c r="K157" i="36"/>
  <c r="J157" i="36"/>
  <c r="I157" i="36"/>
  <c r="H157" i="36"/>
  <c r="J156" i="36"/>
  <c r="K156" i="36" s="1"/>
  <c r="G156" i="36" s="1"/>
  <c r="I156" i="36"/>
  <c r="H156" i="36"/>
  <c r="K155" i="36"/>
  <c r="J155" i="36"/>
  <c r="I155" i="36"/>
  <c r="H155" i="36"/>
  <c r="K154" i="36"/>
  <c r="J154" i="36"/>
  <c r="I154" i="36"/>
  <c r="H154" i="36"/>
  <c r="K153" i="36"/>
  <c r="J153" i="36"/>
  <c r="I153" i="36"/>
  <c r="H153" i="36"/>
  <c r="K152" i="36"/>
  <c r="J152" i="36"/>
  <c r="I152" i="36"/>
  <c r="H152" i="36"/>
  <c r="K151" i="36"/>
  <c r="J151" i="36"/>
  <c r="I151" i="36"/>
  <c r="H151" i="36"/>
  <c r="K150" i="36"/>
  <c r="J150" i="36"/>
  <c r="I150" i="36"/>
  <c r="H150" i="36"/>
  <c r="K149" i="36"/>
  <c r="J149" i="36"/>
  <c r="I149" i="36"/>
  <c r="H149" i="36"/>
  <c r="K148" i="36"/>
  <c r="J148" i="36"/>
  <c r="I148" i="36"/>
  <c r="H148" i="36"/>
  <c r="J147" i="36"/>
  <c r="I147" i="36"/>
  <c r="H147" i="36"/>
  <c r="K146" i="36"/>
  <c r="J146" i="36"/>
  <c r="I146" i="36"/>
  <c r="H146" i="36"/>
  <c r="K145" i="36"/>
  <c r="J145" i="36"/>
  <c r="I145" i="36"/>
  <c r="H145" i="36"/>
  <c r="K144" i="36"/>
  <c r="J144" i="36"/>
  <c r="I144" i="36"/>
  <c r="H144" i="36"/>
  <c r="K143" i="36"/>
  <c r="J143" i="36"/>
  <c r="I143" i="36"/>
  <c r="H143" i="36"/>
  <c r="K142" i="36"/>
  <c r="J142" i="36"/>
  <c r="I142" i="36"/>
  <c r="H142" i="36"/>
  <c r="K141" i="36"/>
  <c r="J141" i="36"/>
  <c r="I141" i="36"/>
  <c r="H141" i="36"/>
  <c r="K140" i="36"/>
  <c r="J140" i="36"/>
  <c r="I140" i="36"/>
  <c r="H140" i="36"/>
  <c r="K139" i="36"/>
  <c r="J139" i="36"/>
  <c r="I139" i="36"/>
  <c r="H139" i="36"/>
  <c r="K138" i="36"/>
  <c r="J138" i="36"/>
  <c r="I138" i="36"/>
  <c r="H138" i="36"/>
  <c r="K137" i="36"/>
  <c r="J137" i="36"/>
  <c r="I137" i="36"/>
  <c r="H137" i="36"/>
  <c r="K136" i="36"/>
  <c r="J136" i="36"/>
  <c r="I136" i="36"/>
  <c r="H136" i="36"/>
  <c r="K135" i="36"/>
  <c r="J135" i="36"/>
  <c r="I135" i="36"/>
  <c r="H135" i="36"/>
  <c r="K134" i="36"/>
  <c r="J134" i="36"/>
  <c r="I134" i="36"/>
  <c r="H134" i="36"/>
  <c r="K133" i="36"/>
  <c r="J133" i="36"/>
  <c r="I133" i="36"/>
  <c r="H133" i="36"/>
  <c r="K132" i="36"/>
  <c r="J132" i="36"/>
  <c r="I132" i="36"/>
  <c r="H132" i="36"/>
  <c r="K131" i="36"/>
  <c r="J131" i="36"/>
  <c r="I131" i="36"/>
  <c r="H131" i="36"/>
  <c r="K130" i="36"/>
  <c r="J130" i="36"/>
  <c r="I130" i="36"/>
  <c r="H130" i="36"/>
  <c r="K129" i="36"/>
  <c r="J129" i="36"/>
  <c r="I129" i="36"/>
  <c r="H129" i="36"/>
  <c r="K128" i="36"/>
  <c r="J128" i="36"/>
  <c r="I128" i="36"/>
  <c r="H128" i="36"/>
  <c r="K127" i="36"/>
  <c r="J127" i="36"/>
  <c r="I127" i="36"/>
  <c r="H127" i="36"/>
  <c r="K126" i="36"/>
  <c r="J126" i="36"/>
  <c r="I126" i="36"/>
  <c r="H126" i="36"/>
  <c r="K125" i="36"/>
  <c r="J125" i="36"/>
  <c r="I125" i="36"/>
  <c r="H125" i="36"/>
  <c r="K124" i="36"/>
  <c r="J124" i="36"/>
  <c r="I124" i="36"/>
  <c r="H124" i="36"/>
  <c r="K123" i="36"/>
  <c r="J123" i="36"/>
  <c r="I123" i="36"/>
  <c r="H123" i="36"/>
  <c r="K122" i="36"/>
  <c r="J122" i="36"/>
  <c r="I122" i="36"/>
  <c r="H122" i="36"/>
  <c r="K121" i="36"/>
  <c r="J121" i="36"/>
  <c r="I121" i="36"/>
  <c r="H121" i="36"/>
  <c r="K120" i="36"/>
  <c r="J120" i="36"/>
  <c r="I120" i="36"/>
  <c r="H120" i="36"/>
  <c r="K119" i="36"/>
  <c r="J119" i="36"/>
  <c r="I119" i="36"/>
  <c r="H119" i="36"/>
  <c r="K118" i="36"/>
  <c r="J118" i="36"/>
  <c r="I118" i="36"/>
  <c r="H118" i="36"/>
  <c r="K117" i="36"/>
  <c r="J117" i="36"/>
  <c r="I117" i="36"/>
  <c r="H117" i="36"/>
  <c r="K116" i="36"/>
  <c r="J116" i="36"/>
  <c r="I116" i="36"/>
  <c r="H116" i="36"/>
  <c r="K115" i="36"/>
  <c r="J115" i="36"/>
  <c r="I115" i="36"/>
  <c r="H115" i="36"/>
  <c r="K114" i="36"/>
  <c r="J114" i="36"/>
  <c r="I114" i="36"/>
  <c r="H114" i="36"/>
  <c r="K113" i="36"/>
  <c r="J113" i="36"/>
  <c r="I113" i="36"/>
  <c r="H113" i="36"/>
  <c r="K112" i="36"/>
  <c r="J112" i="36"/>
  <c r="I112" i="36"/>
  <c r="H112" i="36"/>
  <c r="K111" i="36"/>
  <c r="J111" i="36"/>
  <c r="I111" i="36"/>
  <c r="H111" i="36"/>
  <c r="K110" i="36"/>
  <c r="J110" i="36"/>
  <c r="I110" i="36"/>
  <c r="H110" i="36"/>
  <c r="K109" i="36"/>
  <c r="J109" i="36"/>
  <c r="I109" i="36"/>
  <c r="H109" i="36"/>
  <c r="K108" i="36"/>
  <c r="J108" i="36"/>
  <c r="I108" i="36"/>
  <c r="H108" i="36"/>
  <c r="K107" i="36"/>
  <c r="J107" i="36"/>
  <c r="I107" i="36"/>
  <c r="H107" i="36"/>
  <c r="K106" i="36"/>
  <c r="J106" i="36"/>
  <c r="I106" i="36"/>
  <c r="H106" i="36"/>
  <c r="K105" i="36"/>
  <c r="J105" i="36"/>
  <c r="I105" i="36"/>
  <c r="H105" i="36"/>
  <c r="K104" i="36"/>
  <c r="J104" i="36"/>
  <c r="I104" i="36"/>
  <c r="H104" i="36"/>
  <c r="K103" i="36"/>
  <c r="J103" i="36"/>
  <c r="I103" i="36"/>
  <c r="H103" i="36"/>
  <c r="K102" i="36"/>
  <c r="J102" i="36"/>
  <c r="I102" i="36"/>
  <c r="H102" i="36"/>
  <c r="K101" i="36"/>
  <c r="J101" i="36"/>
  <c r="I101" i="36"/>
  <c r="H101" i="36"/>
  <c r="K100" i="36"/>
  <c r="J100" i="36"/>
  <c r="I100" i="36"/>
  <c r="H100" i="36"/>
  <c r="K99" i="36"/>
  <c r="J99" i="36"/>
  <c r="I99" i="36"/>
  <c r="H99" i="36"/>
  <c r="K98" i="36"/>
  <c r="J98" i="36"/>
  <c r="I98" i="36"/>
  <c r="H98" i="36"/>
  <c r="K97" i="36"/>
  <c r="J97" i="36"/>
  <c r="I97" i="36"/>
  <c r="H97" i="36"/>
  <c r="K96" i="36"/>
  <c r="J96" i="36"/>
  <c r="I96" i="36"/>
  <c r="H96" i="36"/>
  <c r="K95" i="36"/>
  <c r="J95" i="36"/>
  <c r="I95" i="36"/>
  <c r="H95" i="36"/>
  <c r="K94" i="36"/>
  <c r="J94" i="36"/>
  <c r="I94" i="36"/>
  <c r="H94" i="36"/>
  <c r="K93" i="36"/>
  <c r="J93" i="36"/>
  <c r="I93" i="36"/>
  <c r="H93" i="36"/>
  <c r="K92" i="36"/>
  <c r="J92" i="36"/>
  <c r="I92" i="36"/>
  <c r="H92" i="36"/>
  <c r="K91" i="36"/>
  <c r="J91" i="36"/>
  <c r="I91" i="36"/>
  <c r="H91" i="36"/>
  <c r="K90" i="36"/>
  <c r="J90" i="36"/>
  <c r="I90" i="36"/>
  <c r="H90" i="36"/>
  <c r="K89" i="36"/>
  <c r="J89" i="36"/>
  <c r="I89" i="36"/>
  <c r="H89" i="36"/>
  <c r="K88" i="36"/>
  <c r="J88" i="36"/>
  <c r="I88" i="36"/>
  <c r="H88" i="36"/>
  <c r="K87" i="36"/>
  <c r="J87" i="36"/>
  <c r="I87" i="36"/>
  <c r="H87" i="36"/>
  <c r="K86" i="36"/>
  <c r="J86" i="36"/>
  <c r="I86" i="36"/>
  <c r="H86" i="36"/>
  <c r="K85" i="36"/>
  <c r="J85" i="36"/>
  <c r="I85" i="36"/>
  <c r="H85" i="36"/>
  <c r="K84" i="36"/>
  <c r="J84" i="36"/>
  <c r="I84" i="36"/>
  <c r="H84" i="36"/>
  <c r="K83" i="36"/>
  <c r="J83" i="36"/>
  <c r="I83" i="36"/>
  <c r="H83" i="36"/>
  <c r="K82" i="36"/>
  <c r="J82" i="36"/>
  <c r="I82" i="36"/>
  <c r="H82" i="36"/>
  <c r="K81" i="36"/>
  <c r="J81" i="36"/>
  <c r="I81" i="36"/>
  <c r="H81" i="36"/>
  <c r="K80" i="36"/>
  <c r="J80" i="36"/>
  <c r="I80" i="36"/>
  <c r="H80" i="36"/>
  <c r="K79" i="36"/>
  <c r="J79" i="36"/>
  <c r="I79" i="36"/>
  <c r="H79" i="36"/>
  <c r="K78" i="36"/>
  <c r="J78" i="36"/>
  <c r="I78" i="36"/>
  <c r="H78" i="36"/>
  <c r="K77" i="36"/>
  <c r="J77" i="36"/>
  <c r="I77" i="36"/>
  <c r="H77" i="36"/>
  <c r="K76" i="36"/>
  <c r="J76" i="36"/>
  <c r="I76" i="36"/>
  <c r="H76" i="36"/>
  <c r="K75" i="36"/>
  <c r="J75" i="36"/>
  <c r="I75" i="36"/>
  <c r="H75" i="36"/>
  <c r="K74" i="36"/>
  <c r="J74" i="36"/>
  <c r="I74" i="36"/>
  <c r="H74" i="36"/>
  <c r="K73" i="36"/>
  <c r="J73" i="36"/>
  <c r="I73" i="36"/>
  <c r="H73" i="36"/>
  <c r="K72" i="36"/>
  <c r="J72" i="36"/>
  <c r="I72" i="36"/>
  <c r="H72" i="36"/>
  <c r="K71" i="36"/>
  <c r="J71" i="36"/>
  <c r="I71" i="36"/>
  <c r="H71" i="36"/>
  <c r="K70" i="36"/>
  <c r="J70" i="36"/>
  <c r="I70" i="36"/>
  <c r="H70" i="36"/>
  <c r="K69" i="36"/>
  <c r="J69" i="36"/>
  <c r="I69" i="36"/>
  <c r="H69" i="36"/>
  <c r="K68" i="36"/>
  <c r="J68" i="36"/>
  <c r="I68" i="36"/>
  <c r="H68" i="36"/>
  <c r="K67" i="36"/>
  <c r="J67" i="36"/>
  <c r="I67" i="36"/>
  <c r="H67" i="36"/>
  <c r="K66" i="36"/>
  <c r="J66" i="36"/>
  <c r="I66" i="36"/>
  <c r="H66" i="36"/>
  <c r="K65" i="36"/>
  <c r="J65" i="36"/>
  <c r="I65" i="36"/>
  <c r="H65" i="36"/>
  <c r="K64" i="36"/>
  <c r="J64" i="36"/>
  <c r="I64" i="36"/>
  <c r="H64" i="36"/>
  <c r="K63" i="36"/>
  <c r="J63" i="36"/>
  <c r="I63" i="36"/>
  <c r="H63" i="36"/>
  <c r="K62" i="36"/>
  <c r="J62" i="36"/>
  <c r="I62" i="36"/>
  <c r="H62" i="36"/>
  <c r="K61" i="36"/>
  <c r="J61" i="36"/>
  <c r="I61" i="36"/>
  <c r="H61" i="36"/>
  <c r="K60" i="36"/>
  <c r="J60" i="36"/>
  <c r="I60" i="36"/>
  <c r="H60" i="36"/>
  <c r="K59" i="36"/>
  <c r="J59" i="36"/>
  <c r="I59" i="36"/>
  <c r="H59" i="36"/>
  <c r="K58" i="36"/>
  <c r="J58" i="36"/>
  <c r="I58" i="36"/>
  <c r="H58" i="36"/>
  <c r="K57" i="36"/>
  <c r="J57" i="36"/>
  <c r="I57" i="36"/>
  <c r="H57" i="36"/>
  <c r="K56" i="36"/>
  <c r="J56" i="36"/>
  <c r="I56" i="36"/>
  <c r="H56" i="36"/>
  <c r="K55" i="36"/>
  <c r="J55" i="36"/>
  <c r="I55" i="36"/>
  <c r="H55" i="36"/>
  <c r="K54" i="36"/>
  <c r="J54" i="36"/>
  <c r="I54" i="36"/>
  <c r="H54" i="36"/>
  <c r="K53" i="36"/>
  <c r="J53" i="36"/>
  <c r="I53" i="36"/>
  <c r="H53" i="36"/>
  <c r="K52" i="36"/>
  <c r="J52" i="36"/>
  <c r="I52" i="36"/>
  <c r="H52" i="36"/>
  <c r="K51" i="36"/>
  <c r="J51" i="36"/>
  <c r="I51" i="36"/>
  <c r="H51" i="36"/>
  <c r="K50" i="36"/>
  <c r="J50" i="36"/>
  <c r="I50" i="36"/>
  <c r="H50" i="36"/>
  <c r="K49" i="36"/>
  <c r="J49" i="36"/>
  <c r="I49" i="36"/>
  <c r="H49" i="36"/>
  <c r="K48" i="36"/>
  <c r="J48" i="36"/>
  <c r="I48" i="36"/>
  <c r="H48" i="36"/>
  <c r="K47" i="36"/>
  <c r="J47" i="36"/>
  <c r="I47" i="36"/>
  <c r="H47" i="36"/>
  <c r="K46" i="36"/>
  <c r="J46" i="36"/>
  <c r="I46" i="36"/>
  <c r="H46" i="36"/>
  <c r="K45" i="36"/>
  <c r="J45" i="36"/>
  <c r="I45" i="36"/>
  <c r="H45" i="36"/>
  <c r="K44" i="36"/>
  <c r="J44" i="36"/>
  <c r="I44" i="36"/>
  <c r="H44" i="36"/>
  <c r="K43" i="36"/>
  <c r="J43" i="36"/>
  <c r="I43" i="36"/>
  <c r="H43" i="36"/>
  <c r="K42" i="36"/>
  <c r="J42" i="36"/>
  <c r="I42" i="36"/>
  <c r="H42" i="36"/>
  <c r="K41" i="36"/>
  <c r="J41" i="36"/>
  <c r="I41" i="36"/>
  <c r="H41" i="36"/>
  <c r="K40" i="36"/>
  <c r="J40" i="36"/>
  <c r="I40" i="36"/>
  <c r="H40" i="36"/>
  <c r="K39" i="36"/>
  <c r="J39" i="36"/>
  <c r="I39" i="36"/>
  <c r="H39" i="36"/>
  <c r="K38" i="36"/>
  <c r="J38" i="36"/>
  <c r="I38" i="36"/>
  <c r="H38" i="36"/>
  <c r="K37" i="36"/>
  <c r="J37" i="36"/>
  <c r="I37" i="36"/>
  <c r="H37" i="36"/>
  <c r="K36" i="36"/>
  <c r="J36" i="36"/>
  <c r="I36" i="36"/>
  <c r="H36" i="36"/>
  <c r="K35" i="36"/>
  <c r="J35" i="36"/>
  <c r="I35" i="36"/>
  <c r="H35" i="36"/>
  <c r="K34" i="36"/>
  <c r="J34" i="36"/>
  <c r="I34" i="36"/>
  <c r="H34" i="36"/>
  <c r="K33" i="36"/>
  <c r="J33" i="36"/>
  <c r="I33" i="36"/>
  <c r="H33" i="36"/>
  <c r="K32" i="36"/>
  <c r="J32" i="36"/>
  <c r="I32" i="36"/>
  <c r="H32" i="36"/>
  <c r="K31" i="36"/>
  <c r="J31" i="36"/>
  <c r="I31" i="36"/>
  <c r="H31" i="36"/>
  <c r="K30" i="36"/>
  <c r="J30" i="36"/>
  <c r="I30" i="36"/>
  <c r="H30" i="36"/>
  <c r="K29" i="36"/>
  <c r="J29" i="36"/>
  <c r="I29" i="36"/>
  <c r="H29" i="36"/>
  <c r="K28" i="36"/>
  <c r="J28" i="36"/>
  <c r="I28" i="36"/>
  <c r="H28" i="36"/>
  <c r="K27" i="36"/>
  <c r="J27" i="36"/>
  <c r="I27" i="36"/>
  <c r="H27" i="36"/>
  <c r="K26" i="36"/>
  <c r="J26" i="36"/>
  <c r="I26" i="36"/>
  <c r="H26" i="36"/>
  <c r="K25" i="36"/>
  <c r="J25" i="36"/>
  <c r="I25" i="36"/>
  <c r="H25" i="36"/>
  <c r="K24" i="36"/>
  <c r="J24" i="36"/>
  <c r="I24" i="36"/>
  <c r="H24" i="36"/>
  <c r="K23" i="36"/>
  <c r="J23" i="36"/>
  <c r="I23" i="36"/>
  <c r="H23" i="36"/>
  <c r="K22" i="36"/>
  <c r="J22" i="36"/>
  <c r="I22" i="36"/>
  <c r="H22" i="36"/>
  <c r="K21" i="36"/>
  <c r="J21" i="36"/>
  <c r="I21" i="36"/>
  <c r="H21" i="36"/>
  <c r="K20" i="36"/>
  <c r="J20" i="36"/>
  <c r="I20" i="36"/>
  <c r="H20" i="36"/>
  <c r="K19" i="36"/>
  <c r="J19" i="36"/>
  <c r="I19" i="36"/>
  <c r="H19" i="36"/>
  <c r="K18" i="36"/>
  <c r="J18" i="36"/>
  <c r="I18" i="36"/>
  <c r="H18" i="36"/>
  <c r="K17" i="36"/>
  <c r="J17" i="36"/>
  <c r="I17" i="36"/>
  <c r="H17" i="36"/>
  <c r="K16" i="36"/>
  <c r="J16" i="36"/>
  <c r="I16" i="36"/>
  <c r="H16" i="36"/>
  <c r="K15" i="36"/>
  <c r="J15" i="36"/>
  <c r="I15" i="36"/>
  <c r="H15" i="36"/>
  <c r="K14" i="36"/>
  <c r="J14" i="36"/>
  <c r="I14" i="36"/>
  <c r="H14" i="36"/>
  <c r="K13" i="36"/>
  <c r="J13" i="36"/>
  <c r="I13" i="36"/>
  <c r="H13" i="36"/>
  <c r="K12" i="36"/>
  <c r="J12" i="36"/>
  <c r="I12" i="36"/>
  <c r="H12" i="36"/>
  <c r="K11" i="36"/>
  <c r="J11" i="36"/>
  <c r="I11" i="36"/>
  <c r="H11" i="36"/>
  <c r="J10" i="36"/>
  <c r="I10" i="36"/>
  <c r="H10" i="36"/>
  <c r="J9" i="36"/>
  <c r="I9" i="36"/>
  <c r="H9" i="36"/>
  <c r="K158" i="37"/>
  <c r="J158" i="37"/>
  <c r="I158" i="37"/>
  <c r="H158" i="37"/>
  <c r="K157" i="37"/>
  <c r="J157" i="37"/>
  <c r="I157" i="37"/>
  <c r="H157" i="37"/>
  <c r="J156" i="37"/>
  <c r="I156" i="37"/>
  <c r="H156" i="37"/>
  <c r="K155" i="37"/>
  <c r="J155" i="37"/>
  <c r="I155" i="37"/>
  <c r="H155" i="37"/>
  <c r="K154" i="37"/>
  <c r="J154" i="37"/>
  <c r="I154" i="37"/>
  <c r="H154" i="37"/>
  <c r="K153" i="37"/>
  <c r="J153" i="37"/>
  <c r="I153" i="37"/>
  <c r="H153" i="37"/>
  <c r="K152" i="37"/>
  <c r="J152" i="37"/>
  <c r="I152" i="37"/>
  <c r="H152" i="37"/>
  <c r="K151" i="37"/>
  <c r="J151" i="37"/>
  <c r="I151" i="37"/>
  <c r="H151" i="37"/>
  <c r="K150" i="37"/>
  <c r="J150" i="37"/>
  <c r="I150" i="37"/>
  <c r="H150" i="37"/>
  <c r="K149" i="37"/>
  <c r="J149" i="37"/>
  <c r="I149" i="37"/>
  <c r="H149" i="37"/>
  <c r="K148" i="37"/>
  <c r="J148" i="37"/>
  <c r="I148" i="37"/>
  <c r="H148" i="37"/>
  <c r="J147" i="37"/>
  <c r="I147" i="37"/>
  <c r="H147" i="37"/>
  <c r="K146" i="37"/>
  <c r="J146" i="37"/>
  <c r="I146" i="37"/>
  <c r="H146" i="37"/>
  <c r="K145" i="37"/>
  <c r="J145" i="37"/>
  <c r="I145" i="37"/>
  <c r="H145" i="37"/>
  <c r="K144" i="37"/>
  <c r="J144" i="37"/>
  <c r="I144" i="37"/>
  <c r="H144" i="37"/>
  <c r="K143" i="37"/>
  <c r="J143" i="37"/>
  <c r="I143" i="37"/>
  <c r="H143" i="37"/>
  <c r="K142" i="37"/>
  <c r="J142" i="37"/>
  <c r="I142" i="37"/>
  <c r="H142" i="37"/>
  <c r="K141" i="37"/>
  <c r="J141" i="37"/>
  <c r="I141" i="37"/>
  <c r="H141" i="37"/>
  <c r="K140" i="37"/>
  <c r="J140" i="37"/>
  <c r="I140" i="37"/>
  <c r="H140" i="37"/>
  <c r="K139" i="37"/>
  <c r="J139" i="37"/>
  <c r="I139" i="37"/>
  <c r="H139" i="37"/>
  <c r="K138" i="37"/>
  <c r="J138" i="37"/>
  <c r="I138" i="37"/>
  <c r="H138" i="37"/>
  <c r="K137" i="37"/>
  <c r="J137" i="37"/>
  <c r="I137" i="37"/>
  <c r="H137" i="37"/>
  <c r="K136" i="37"/>
  <c r="J136" i="37"/>
  <c r="I136" i="37"/>
  <c r="H136" i="37"/>
  <c r="K135" i="37"/>
  <c r="J135" i="37"/>
  <c r="I135" i="37"/>
  <c r="H135" i="37"/>
  <c r="K134" i="37"/>
  <c r="J134" i="37"/>
  <c r="I134" i="37"/>
  <c r="H134" i="37"/>
  <c r="K133" i="37"/>
  <c r="J133" i="37"/>
  <c r="I133" i="37"/>
  <c r="H133" i="37"/>
  <c r="K132" i="37"/>
  <c r="J132" i="37"/>
  <c r="I132" i="37"/>
  <c r="H132" i="37"/>
  <c r="K131" i="37"/>
  <c r="J131" i="37"/>
  <c r="I131" i="37"/>
  <c r="H131" i="37"/>
  <c r="K130" i="37"/>
  <c r="J130" i="37"/>
  <c r="I130" i="37"/>
  <c r="H130" i="37"/>
  <c r="K129" i="37"/>
  <c r="J129" i="37"/>
  <c r="I129" i="37"/>
  <c r="H129" i="37"/>
  <c r="K128" i="37"/>
  <c r="J128" i="37"/>
  <c r="I128" i="37"/>
  <c r="H128" i="37"/>
  <c r="K127" i="37"/>
  <c r="J127" i="37"/>
  <c r="I127" i="37"/>
  <c r="H127" i="37"/>
  <c r="K126" i="37"/>
  <c r="J126" i="37"/>
  <c r="I126" i="37"/>
  <c r="H126" i="37"/>
  <c r="K125" i="37"/>
  <c r="J125" i="37"/>
  <c r="I125" i="37"/>
  <c r="H125" i="37"/>
  <c r="K124" i="37"/>
  <c r="J124" i="37"/>
  <c r="I124" i="37"/>
  <c r="H124" i="37"/>
  <c r="K123" i="37"/>
  <c r="J123" i="37"/>
  <c r="I123" i="37"/>
  <c r="H123" i="37"/>
  <c r="K122" i="37"/>
  <c r="J122" i="37"/>
  <c r="I122" i="37"/>
  <c r="H122" i="37"/>
  <c r="K121" i="37"/>
  <c r="J121" i="37"/>
  <c r="I121" i="37"/>
  <c r="H121" i="37"/>
  <c r="K120" i="37"/>
  <c r="J120" i="37"/>
  <c r="I120" i="37"/>
  <c r="H120" i="37"/>
  <c r="K119" i="37"/>
  <c r="J119" i="37"/>
  <c r="I119" i="37"/>
  <c r="H119" i="37"/>
  <c r="K118" i="37"/>
  <c r="J118" i="37"/>
  <c r="I118" i="37"/>
  <c r="H118" i="37"/>
  <c r="K117" i="37"/>
  <c r="J117" i="37"/>
  <c r="I117" i="37"/>
  <c r="H117" i="37"/>
  <c r="K116" i="37"/>
  <c r="J116" i="37"/>
  <c r="I116" i="37"/>
  <c r="H116" i="37"/>
  <c r="K115" i="37"/>
  <c r="J115" i="37"/>
  <c r="I115" i="37"/>
  <c r="H115" i="37"/>
  <c r="K114" i="37"/>
  <c r="J114" i="37"/>
  <c r="I114" i="37"/>
  <c r="H114" i="37"/>
  <c r="K113" i="37"/>
  <c r="J113" i="37"/>
  <c r="I113" i="37"/>
  <c r="H113" i="37"/>
  <c r="K112" i="37"/>
  <c r="J112" i="37"/>
  <c r="I112" i="37"/>
  <c r="H112" i="37"/>
  <c r="K111" i="37"/>
  <c r="J111" i="37"/>
  <c r="I111" i="37"/>
  <c r="H111" i="37"/>
  <c r="K110" i="37"/>
  <c r="J110" i="37"/>
  <c r="I110" i="37"/>
  <c r="H110" i="37"/>
  <c r="K109" i="37"/>
  <c r="J109" i="37"/>
  <c r="I109" i="37"/>
  <c r="H109" i="37"/>
  <c r="K108" i="37"/>
  <c r="J108" i="37"/>
  <c r="I108" i="37"/>
  <c r="H108" i="37"/>
  <c r="K107" i="37"/>
  <c r="J107" i="37"/>
  <c r="I107" i="37"/>
  <c r="H107" i="37"/>
  <c r="K106" i="37"/>
  <c r="J106" i="37"/>
  <c r="I106" i="37"/>
  <c r="H106" i="37"/>
  <c r="K105" i="37"/>
  <c r="J105" i="37"/>
  <c r="I105" i="37"/>
  <c r="H105" i="37"/>
  <c r="K104" i="37"/>
  <c r="J104" i="37"/>
  <c r="I104" i="37"/>
  <c r="H104" i="37"/>
  <c r="K103" i="37"/>
  <c r="J103" i="37"/>
  <c r="I103" i="37"/>
  <c r="H103" i="37"/>
  <c r="K102" i="37"/>
  <c r="J102" i="37"/>
  <c r="I102" i="37"/>
  <c r="H102" i="37"/>
  <c r="K101" i="37"/>
  <c r="J101" i="37"/>
  <c r="I101" i="37"/>
  <c r="H101" i="37"/>
  <c r="K100" i="37"/>
  <c r="J100" i="37"/>
  <c r="I100" i="37"/>
  <c r="H100" i="37"/>
  <c r="K99" i="37"/>
  <c r="J99" i="37"/>
  <c r="I99" i="37"/>
  <c r="H99" i="37"/>
  <c r="K98" i="37"/>
  <c r="J98" i="37"/>
  <c r="I98" i="37"/>
  <c r="H98" i="37"/>
  <c r="K97" i="37"/>
  <c r="J97" i="37"/>
  <c r="I97" i="37"/>
  <c r="H97" i="37"/>
  <c r="K96" i="37"/>
  <c r="J96" i="37"/>
  <c r="I96" i="37"/>
  <c r="H96" i="37"/>
  <c r="K95" i="37"/>
  <c r="J95" i="37"/>
  <c r="I95" i="37"/>
  <c r="H95" i="37"/>
  <c r="K94" i="37"/>
  <c r="J94" i="37"/>
  <c r="I94" i="37"/>
  <c r="H94" i="37"/>
  <c r="K93" i="37"/>
  <c r="J93" i="37"/>
  <c r="I93" i="37"/>
  <c r="H93" i="37"/>
  <c r="K92" i="37"/>
  <c r="J92" i="37"/>
  <c r="I92" i="37"/>
  <c r="H92" i="37"/>
  <c r="K91" i="37"/>
  <c r="J91" i="37"/>
  <c r="I91" i="37"/>
  <c r="H91" i="37"/>
  <c r="K90" i="37"/>
  <c r="J90" i="37"/>
  <c r="I90" i="37"/>
  <c r="H90" i="37"/>
  <c r="K89" i="37"/>
  <c r="J89" i="37"/>
  <c r="I89" i="37"/>
  <c r="H89" i="37"/>
  <c r="K88" i="37"/>
  <c r="J88" i="37"/>
  <c r="I88" i="37"/>
  <c r="H88" i="37"/>
  <c r="K87" i="37"/>
  <c r="J87" i="37"/>
  <c r="I87" i="37"/>
  <c r="H87" i="37"/>
  <c r="K86" i="37"/>
  <c r="J86" i="37"/>
  <c r="I86" i="37"/>
  <c r="H86" i="37"/>
  <c r="K85" i="37"/>
  <c r="J85" i="37"/>
  <c r="I85" i="37"/>
  <c r="H85" i="37"/>
  <c r="K84" i="37"/>
  <c r="J84" i="37"/>
  <c r="I84" i="37"/>
  <c r="H84" i="37"/>
  <c r="K83" i="37"/>
  <c r="J83" i="37"/>
  <c r="I83" i="37"/>
  <c r="H83" i="37"/>
  <c r="K82" i="37"/>
  <c r="J82" i="37"/>
  <c r="I82" i="37"/>
  <c r="H82" i="37"/>
  <c r="K81" i="37"/>
  <c r="J81" i="37"/>
  <c r="I81" i="37"/>
  <c r="H81" i="37"/>
  <c r="K80" i="37"/>
  <c r="J80" i="37"/>
  <c r="I80" i="37"/>
  <c r="H80" i="37"/>
  <c r="K79" i="37"/>
  <c r="J79" i="37"/>
  <c r="I79" i="37"/>
  <c r="H79" i="37"/>
  <c r="K78" i="37"/>
  <c r="J78" i="37"/>
  <c r="I78" i="37"/>
  <c r="H78" i="37"/>
  <c r="K77" i="37"/>
  <c r="J77" i="37"/>
  <c r="I77" i="37"/>
  <c r="H77" i="37"/>
  <c r="K76" i="37"/>
  <c r="J76" i="37"/>
  <c r="I76" i="37"/>
  <c r="H76" i="37"/>
  <c r="K75" i="37"/>
  <c r="J75" i="37"/>
  <c r="I75" i="37"/>
  <c r="H75" i="37"/>
  <c r="K74" i="37"/>
  <c r="J74" i="37"/>
  <c r="I74" i="37"/>
  <c r="H74" i="37"/>
  <c r="K73" i="37"/>
  <c r="J73" i="37"/>
  <c r="I73" i="37"/>
  <c r="H73" i="37"/>
  <c r="K72" i="37"/>
  <c r="J72" i="37"/>
  <c r="I72" i="37"/>
  <c r="H72" i="37"/>
  <c r="K71" i="37"/>
  <c r="J71" i="37"/>
  <c r="I71" i="37"/>
  <c r="H71" i="37"/>
  <c r="K70" i="37"/>
  <c r="J70" i="37"/>
  <c r="I70" i="37"/>
  <c r="H70" i="37"/>
  <c r="K69" i="37"/>
  <c r="J69" i="37"/>
  <c r="I69" i="37"/>
  <c r="H69" i="37"/>
  <c r="K68" i="37"/>
  <c r="J68" i="37"/>
  <c r="I68" i="37"/>
  <c r="H68" i="37"/>
  <c r="K67" i="37"/>
  <c r="J67" i="37"/>
  <c r="I67" i="37"/>
  <c r="H67" i="37"/>
  <c r="K66" i="37"/>
  <c r="J66" i="37"/>
  <c r="I66" i="37"/>
  <c r="H66" i="37"/>
  <c r="K65" i="37"/>
  <c r="J65" i="37"/>
  <c r="I65" i="37"/>
  <c r="H65" i="37"/>
  <c r="K64" i="37"/>
  <c r="J64" i="37"/>
  <c r="I64" i="37"/>
  <c r="H64" i="37"/>
  <c r="K63" i="37"/>
  <c r="J63" i="37"/>
  <c r="I63" i="37"/>
  <c r="H63" i="37"/>
  <c r="K62" i="37"/>
  <c r="J62" i="37"/>
  <c r="I62" i="37"/>
  <c r="H62" i="37"/>
  <c r="K61" i="37"/>
  <c r="J61" i="37"/>
  <c r="I61" i="37"/>
  <c r="H61" i="37"/>
  <c r="K60" i="37"/>
  <c r="J60" i="37"/>
  <c r="I60" i="37"/>
  <c r="H60" i="37"/>
  <c r="K59" i="37"/>
  <c r="J59" i="37"/>
  <c r="I59" i="37"/>
  <c r="H59" i="37"/>
  <c r="K58" i="37"/>
  <c r="J58" i="37"/>
  <c r="I58" i="37"/>
  <c r="H58" i="37"/>
  <c r="K57" i="37"/>
  <c r="J57" i="37"/>
  <c r="I57" i="37"/>
  <c r="H57" i="37"/>
  <c r="K56" i="37"/>
  <c r="J56" i="37"/>
  <c r="I56" i="37"/>
  <c r="H56" i="37"/>
  <c r="K55" i="37"/>
  <c r="J55" i="37"/>
  <c r="I55" i="37"/>
  <c r="H55" i="37"/>
  <c r="K54" i="37"/>
  <c r="J54" i="37"/>
  <c r="I54" i="37"/>
  <c r="H54" i="37"/>
  <c r="K53" i="37"/>
  <c r="J53" i="37"/>
  <c r="I53" i="37"/>
  <c r="H53" i="37"/>
  <c r="K52" i="37"/>
  <c r="J52" i="37"/>
  <c r="I52" i="37"/>
  <c r="H52" i="37"/>
  <c r="K51" i="37"/>
  <c r="J51" i="37"/>
  <c r="I51" i="37"/>
  <c r="H51" i="37"/>
  <c r="K50" i="37"/>
  <c r="J50" i="37"/>
  <c r="I50" i="37"/>
  <c r="H50" i="37"/>
  <c r="K49" i="37"/>
  <c r="J49" i="37"/>
  <c r="I49" i="37"/>
  <c r="H49" i="37"/>
  <c r="K48" i="37"/>
  <c r="J48" i="37"/>
  <c r="I48" i="37"/>
  <c r="H48" i="37"/>
  <c r="K47" i="37"/>
  <c r="J47" i="37"/>
  <c r="I47" i="37"/>
  <c r="H47" i="37"/>
  <c r="K46" i="37"/>
  <c r="J46" i="37"/>
  <c r="I46" i="37"/>
  <c r="H46" i="37"/>
  <c r="K45" i="37"/>
  <c r="J45" i="37"/>
  <c r="I45" i="37"/>
  <c r="H45" i="37"/>
  <c r="K44" i="37"/>
  <c r="J44" i="37"/>
  <c r="I44" i="37"/>
  <c r="H44" i="37"/>
  <c r="K43" i="37"/>
  <c r="J43" i="37"/>
  <c r="I43" i="37"/>
  <c r="H43" i="37"/>
  <c r="K42" i="37"/>
  <c r="J42" i="37"/>
  <c r="I42" i="37"/>
  <c r="H42" i="37"/>
  <c r="K41" i="37"/>
  <c r="J41" i="37"/>
  <c r="I41" i="37"/>
  <c r="H41" i="37"/>
  <c r="K40" i="37"/>
  <c r="J40" i="37"/>
  <c r="I40" i="37"/>
  <c r="H40" i="37"/>
  <c r="K39" i="37"/>
  <c r="J39" i="37"/>
  <c r="I39" i="37"/>
  <c r="H39" i="37"/>
  <c r="K38" i="37"/>
  <c r="J38" i="37"/>
  <c r="I38" i="37"/>
  <c r="H38" i="37"/>
  <c r="K37" i="37"/>
  <c r="J37" i="37"/>
  <c r="I37" i="37"/>
  <c r="H37" i="37"/>
  <c r="K36" i="37"/>
  <c r="J36" i="37"/>
  <c r="I36" i="37"/>
  <c r="H36" i="37"/>
  <c r="K35" i="37"/>
  <c r="J35" i="37"/>
  <c r="I35" i="37"/>
  <c r="H35" i="37"/>
  <c r="K34" i="37"/>
  <c r="J34" i="37"/>
  <c r="I34" i="37"/>
  <c r="H34" i="37"/>
  <c r="K33" i="37"/>
  <c r="J33" i="37"/>
  <c r="I33" i="37"/>
  <c r="H33" i="37"/>
  <c r="K32" i="37"/>
  <c r="J32" i="37"/>
  <c r="I32" i="37"/>
  <c r="H32" i="37"/>
  <c r="K31" i="37"/>
  <c r="J31" i="37"/>
  <c r="I31" i="37"/>
  <c r="H31" i="37"/>
  <c r="K30" i="37"/>
  <c r="J30" i="37"/>
  <c r="I30" i="37"/>
  <c r="H30" i="37"/>
  <c r="K29" i="37"/>
  <c r="J29" i="37"/>
  <c r="I29" i="37"/>
  <c r="H29" i="37"/>
  <c r="K28" i="37"/>
  <c r="J28" i="37"/>
  <c r="I28" i="37"/>
  <c r="H28" i="37"/>
  <c r="K27" i="37"/>
  <c r="J27" i="37"/>
  <c r="I27" i="37"/>
  <c r="H27" i="37"/>
  <c r="K26" i="37"/>
  <c r="J26" i="37"/>
  <c r="I26" i="37"/>
  <c r="H26" i="37"/>
  <c r="K25" i="37"/>
  <c r="J25" i="37"/>
  <c r="I25" i="37"/>
  <c r="H25" i="37"/>
  <c r="K24" i="37"/>
  <c r="J24" i="37"/>
  <c r="I24" i="37"/>
  <c r="H24" i="37"/>
  <c r="K23" i="37"/>
  <c r="J23" i="37"/>
  <c r="I23" i="37"/>
  <c r="H23" i="37"/>
  <c r="K22" i="37"/>
  <c r="J22" i="37"/>
  <c r="I22" i="37"/>
  <c r="H22" i="37"/>
  <c r="K21" i="37"/>
  <c r="J21" i="37"/>
  <c r="I21" i="37"/>
  <c r="H21" i="37"/>
  <c r="K20" i="37"/>
  <c r="J20" i="37"/>
  <c r="I20" i="37"/>
  <c r="H20" i="37"/>
  <c r="K19" i="37"/>
  <c r="J19" i="37"/>
  <c r="I19" i="37"/>
  <c r="H19" i="37"/>
  <c r="K18" i="37"/>
  <c r="J18" i="37"/>
  <c r="I18" i="37"/>
  <c r="H18" i="37"/>
  <c r="K17" i="37"/>
  <c r="J17" i="37"/>
  <c r="I17" i="37"/>
  <c r="H17" i="37"/>
  <c r="K16" i="37"/>
  <c r="J16" i="37"/>
  <c r="I16" i="37"/>
  <c r="H16" i="37"/>
  <c r="K15" i="37"/>
  <c r="J15" i="37"/>
  <c r="I15" i="37"/>
  <c r="H15" i="37"/>
  <c r="K14" i="37"/>
  <c r="J14" i="37"/>
  <c r="I14" i="37"/>
  <c r="H14" i="37"/>
  <c r="K13" i="37"/>
  <c r="J13" i="37"/>
  <c r="I13" i="37"/>
  <c r="H13" i="37"/>
  <c r="K12" i="37"/>
  <c r="J12" i="37"/>
  <c r="I12" i="37"/>
  <c r="H12" i="37"/>
  <c r="K11" i="37"/>
  <c r="J11" i="37"/>
  <c r="I11" i="37"/>
  <c r="H11" i="37"/>
  <c r="J10" i="37"/>
  <c r="I10" i="37"/>
  <c r="H10" i="37"/>
  <c r="J9" i="37"/>
  <c r="I9" i="37"/>
  <c r="K9" i="37" s="1"/>
  <c r="H9" i="37"/>
  <c r="K158" i="38"/>
  <c r="J158" i="38"/>
  <c r="I158" i="38"/>
  <c r="H158" i="38"/>
  <c r="K157" i="38"/>
  <c r="J157" i="38"/>
  <c r="I157" i="38"/>
  <c r="H157" i="38"/>
  <c r="K156" i="38"/>
  <c r="J156" i="38"/>
  <c r="I156" i="38"/>
  <c r="H156" i="38"/>
  <c r="K155" i="38"/>
  <c r="J155" i="38"/>
  <c r="I155" i="38"/>
  <c r="H155" i="38"/>
  <c r="K154" i="38"/>
  <c r="J154" i="38"/>
  <c r="I154" i="38"/>
  <c r="H154" i="38"/>
  <c r="K153" i="38"/>
  <c r="J153" i="38"/>
  <c r="I153" i="38"/>
  <c r="H153" i="38"/>
  <c r="K152" i="38"/>
  <c r="J152" i="38"/>
  <c r="I152" i="38"/>
  <c r="H152" i="38"/>
  <c r="K151" i="38"/>
  <c r="J151" i="38"/>
  <c r="I151" i="38"/>
  <c r="H151" i="38"/>
  <c r="K150" i="38"/>
  <c r="J150" i="38"/>
  <c r="I150" i="38"/>
  <c r="H150" i="38"/>
  <c r="K149" i="38"/>
  <c r="J149" i="38"/>
  <c r="I149" i="38"/>
  <c r="H149" i="38"/>
  <c r="K148" i="38"/>
  <c r="J148" i="38"/>
  <c r="I148" i="38"/>
  <c r="H148" i="38"/>
  <c r="J147" i="38"/>
  <c r="I147" i="38"/>
  <c r="K147" i="38" s="1"/>
  <c r="H147" i="38"/>
  <c r="K146" i="38"/>
  <c r="J146" i="38"/>
  <c r="I146" i="38"/>
  <c r="H146" i="38"/>
  <c r="K145" i="38"/>
  <c r="J145" i="38"/>
  <c r="I145" i="38"/>
  <c r="H145" i="38"/>
  <c r="K144" i="38"/>
  <c r="J144" i="38"/>
  <c r="I144" i="38"/>
  <c r="H144" i="38"/>
  <c r="K143" i="38"/>
  <c r="J143" i="38"/>
  <c r="I143" i="38"/>
  <c r="H143" i="38"/>
  <c r="K142" i="38"/>
  <c r="J142" i="38"/>
  <c r="I142" i="38"/>
  <c r="H142" i="38"/>
  <c r="K141" i="38"/>
  <c r="J141" i="38"/>
  <c r="I141" i="38"/>
  <c r="H141" i="38"/>
  <c r="K140" i="38"/>
  <c r="J140" i="38"/>
  <c r="I140" i="38"/>
  <c r="H140" i="38"/>
  <c r="K139" i="38"/>
  <c r="J139" i="38"/>
  <c r="I139" i="38"/>
  <c r="H139" i="38"/>
  <c r="K138" i="38"/>
  <c r="J138" i="38"/>
  <c r="I138" i="38"/>
  <c r="H138" i="38"/>
  <c r="K137" i="38"/>
  <c r="J137" i="38"/>
  <c r="I137" i="38"/>
  <c r="H137" i="38"/>
  <c r="K136" i="38"/>
  <c r="J136" i="38"/>
  <c r="I136" i="38"/>
  <c r="H136" i="38"/>
  <c r="K135" i="38"/>
  <c r="J135" i="38"/>
  <c r="I135" i="38"/>
  <c r="H135" i="38"/>
  <c r="K134" i="38"/>
  <c r="J134" i="38"/>
  <c r="I134" i="38"/>
  <c r="H134" i="38"/>
  <c r="K133" i="38"/>
  <c r="J133" i="38"/>
  <c r="I133" i="38"/>
  <c r="H133" i="38"/>
  <c r="K132" i="38"/>
  <c r="J132" i="38"/>
  <c r="I132" i="38"/>
  <c r="H132" i="38"/>
  <c r="K131" i="38"/>
  <c r="J131" i="38"/>
  <c r="I131" i="38"/>
  <c r="H131" i="38"/>
  <c r="K130" i="38"/>
  <c r="J130" i="38"/>
  <c r="I130" i="38"/>
  <c r="H130" i="38"/>
  <c r="K129" i="38"/>
  <c r="J129" i="38"/>
  <c r="I129" i="38"/>
  <c r="H129" i="38"/>
  <c r="K128" i="38"/>
  <c r="J128" i="38"/>
  <c r="I128" i="38"/>
  <c r="H128" i="38"/>
  <c r="K127" i="38"/>
  <c r="J127" i="38"/>
  <c r="I127" i="38"/>
  <c r="H127" i="38"/>
  <c r="K126" i="38"/>
  <c r="J126" i="38"/>
  <c r="I126" i="38"/>
  <c r="H126" i="38"/>
  <c r="K125" i="38"/>
  <c r="J125" i="38"/>
  <c r="I125" i="38"/>
  <c r="H125" i="38"/>
  <c r="K124" i="38"/>
  <c r="J124" i="38"/>
  <c r="I124" i="38"/>
  <c r="H124" i="38"/>
  <c r="K123" i="38"/>
  <c r="J123" i="38"/>
  <c r="I123" i="38"/>
  <c r="H123" i="38"/>
  <c r="K122" i="38"/>
  <c r="J122" i="38"/>
  <c r="I122" i="38"/>
  <c r="H122" i="38"/>
  <c r="K121" i="38"/>
  <c r="J121" i="38"/>
  <c r="I121" i="38"/>
  <c r="H121" i="38"/>
  <c r="K120" i="38"/>
  <c r="J120" i="38"/>
  <c r="I120" i="38"/>
  <c r="H120" i="38"/>
  <c r="K119" i="38"/>
  <c r="J119" i="38"/>
  <c r="I119" i="38"/>
  <c r="H119" i="38"/>
  <c r="K118" i="38"/>
  <c r="J118" i="38"/>
  <c r="I118" i="38"/>
  <c r="H118" i="38"/>
  <c r="K117" i="38"/>
  <c r="J117" i="38"/>
  <c r="I117" i="38"/>
  <c r="H117" i="38"/>
  <c r="K116" i="38"/>
  <c r="J116" i="38"/>
  <c r="I116" i="38"/>
  <c r="H116" i="38"/>
  <c r="K115" i="38"/>
  <c r="J115" i="38"/>
  <c r="I115" i="38"/>
  <c r="H115" i="38"/>
  <c r="K114" i="38"/>
  <c r="J114" i="38"/>
  <c r="I114" i="38"/>
  <c r="H114" i="38"/>
  <c r="K113" i="38"/>
  <c r="J113" i="38"/>
  <c r="I113" i="38"/>
  <c r="H113" i="38"/>
  <c r="K112" i="38"/>
  <c r="J112" i="38"/>
  <c r="I112" i="38"/>
  <c r="H112" i="38"/>
  <c r="K111" i="38"/>
  <c r="J111" i="38"/>
  <c r="I111" i="38"/>
  <c r="H111" i="38"/>
  <c r="K110" i="38"/>
  <c r="J110" i="38"/>
  <c r="I110" i="38"/>
  <c r="H110" i="38"/>
  <c r="K109" i="38"/>
  <c r="J109" i="38"/>
  <c r="I109" i="38"/>
  <c r="H109" i="38"/>
  <c r="K108" i="38"/>
  <c r="J108" i="38"/>
  <c r="I108" i="38"/>
  <c r="H108" i="38"/>
  <c r="K107" i="38"/>
  <c r="J107" i="38"/>
  <c r="I107" i="38"/>
  <c r="H107" i="38"/>
  <c r="K106" i="38"/>
  <c r="J106" i="38"/>
  <c r="I106" i="38"/>
  <c r="H106" i="38"/>
  <c r="K105" i="38"/>
  <c r="J105" i="38"/>
  <c r="I105" i="38"/>
  <c r="H105" i="38"/>
  <c r="K104" i="38"/>
  <c r="J104" i="38"/>
  <c r="I104" i="38"/>
  <c r="H104" i="38"/>
  <c r="K103" i="38"/>
  <c r="J103" i="38"/>
  <c r="I103" i="38"/>
  <c r="H103" i="38"/>
  <c r="K102" i="38"/>
  <c r="J102" i="38"/>
  <c r="I102" i="38"/>
  <c r="H102" i="38"/>
  <c r="K101" i="38"/>
  <c r="J101" i="38"/>
  <c r="I101" i="38"/>
  <c r="H101" i="38"/>
  <c r="K100" i="38"/>
  <c r="J100" i="38"/>
  <c r="I100" i="38"/>
  <c r="H100" i="38"/>
  <c r="K99" i="38"/>
  <c r="J99" i="38"/>
  <c r="I99" i="38"/>
  <c r="H99" i="38"/>
  <c r="K98" i="38"/>
  <c r="J98" i="38"/>
  <c r="I98" i="38"/>
  <c r="H98" i="38"/>
  <c r="K97" i="38"/>
  <c r="J97" i="38"/>
  <c r="I97" i="38"/>
  <c r="H97" i="38"/>
  <c r="K96" i="38"/>
  <c r="J96" i="38"/>
  <c r="I96" i="38"/>
  <c r="H96" i="38"/>
  <c r="K95" i="38"/>
  <c r="J95" i="38"/>
  <c r="I95" i="38"/>
  <c r="H95" i="38"/>
  <c r="K94" i="38"/>
  <c r="J94" i="38"/>
  <c r="I94" i="38"/>
  <c r="H94" i="38"/>
  <c r="K93" i="38"/>
  <c r="J93" i="38"/>
  <c r="I93" i="38"/>
  <c r="H93" i="38"/>
  <c r="K92" i="38"/>
  <c r="J92" i="38"/>
  <c r="I92" i="38"/>
  <c r="H92" i="38"/>
  <c r="K91" i="38"/>
  <c r="J91" i="38"/>
  <c r="I91" i="38"/>
  <c r="H91" i="38"/>
  <c r="K90" i="38"/>
  <c r="J90" i="38"/>
  <c r="I90" i="38"/>
  <c r="H90" i="38"/>
  <c r="K89" i="38"/>
  <c r="J89" i="38"/>
  <c r="I89" i="38"/>
  <c r="H89" i="38"/>
  <c r="K88" i="38"/>
  <c r="J88" i="38"/>
  <c r="I88" i="38"/>
  <c r="H88" i="38"/>
  <c r="K87" i="38"/>
  <c r="J87" i="38"/>
  <c r="I87" i="38"/>
  <c r="H87" i="38"/>
  <c r="K86" i="38"/>
  <c r="J86" i="38"/>
  <c r="I86" i="38"/>
  <c r="H86" i="38"/>
  <c r="K85" i="38"/>
  <c r="J85" i="38"/>
  <c r="I85" i="38"/>
  <c r="H85" i="38"/>
  <c r="K84" i="38"/>
  <c r="J84" i="38"/>
  <c r="I84" i="38"/>
  <c r="H84" i="38"/>
  <c r="K83" i="38"/>
  <c r="J83" i="38"/>
  <c r="I83" i="38"/>
  <c r="H83" i="38"/>
  <c r="K82" i="38"/>
  <c r="J82" i="38"/>
  <c r="I82" i="38"/>
  <c r="H82" i="38"/>
  <c r="K81" i="38"/>
  <c r="J81" i="38"/>
  <c r="I81" i="38"/>
  <c r="H81" i="38"/>
  <c r="K80" i="38"/>
  <c r="J80" i="38"/>
  <c r="I80" i="38"/>
  <c r="H80" i="38"/>
  <c r="K79" i="38"/>
  <c r="J79" i="38"/>
  <c r="I79" i="38"/>
  <c r="H79" i="38"/>
  <c r="K78" i="38"/>
  <c r="J78" i="38"/>
  <c r="I78" i="38"/>
  <c r="H78" i="38"/>
  <c r="K77" i="38"/>
  <c r="J77" i="38"/>
  <c r="I77" i="38"/>
  <c r="H77" i="38"/>
  <c r="K76" i="38"/>
  <c r="J76" i="38"/>
  <c r="I76" i="38"/>
  <c r="H76" i="38"/>
  <c r="K75" i="38"/>
  <c r="J75" i="38"/>
  <c r="I75" i="38"/>
  <c r="H75" i="38"/>
  <c r="K74" i="38"/>
  <c r="J74" i="38"/>
  <c r="I74" i="38"/>
  <c r="H74" i="38"/>
  <c r="K73" i="38"/>
  <c r="J73" i="38"/>
  <c r="I73" i="38"/>
  <c r="H73" i="38"/>
  <c r="K72" i="38"/>
  <c r="J72" i="38"/>
  <c r="I72" i="38"/>
  <c r="H72" i="38"/>
  <c r="K71" i="38"/>
  <c r="J71" i="38"/>
  <c r="I71" i="38"/>
  <c r="H71" i="38"/>
  <c r="K70" i="38"/>
  <c r="J70" i="38"/>
  <c r="I70" i="38"/>
  <c r="H70" i="38"/>
  <c r="K69" i="38"/>
  <c r="J69" i="38"/>
  <c r="I69" i="38"/>
  <c r="H69" i="38"/>
  <c r="K68" i="38"/>
  <c r="J68" i="38"/>
  <c r="I68" i="38"/>
  <c r="H68" i="38"/>
  <c r="K67" i="38"/>
  <c r="J67" i="38"/>
  <c r="I67" i="38"/>
  <c r="H67" i="38"/>
  <c r="K66" i="38"/>
  <c r="J66" i="38"/>
  <c r="I66" i="38"/>
  <c r="H66" i="38"/>
  <c r="K65" i="38"/>
  <c r="J65" i="38"/>
  <c r="I65" i="38"/>
  <c r="H65" i="38"/>
  <c r="K64" i="38"/>
  <c r="J64" i="38"/>
  <c r="I64" i="38"/>
  <c r="H64" i="38"/>
  <c r="K63" i="38"/>
  <c r="J63" i="38"/>
  <c r="I63" i="38"/>
  <c r="H63" i="38"/>
  <c r="K62" i="38"/>
  <c r="J62" i="38"/>
  <c r="I62" i="38"/>
  <c r="H62" i="38"/>
  <c r="K61" i="38"/>
  <c r="J61" i="38"/>
  <c r="I61" i="38"/>
  <c r="H61" i="38"/>
  <c r="K60" i="38"/>
  <c r="J60" i="38"/>
  <c r="I60" i="38"/>
  <c r="H60" i="38"/>
  <c r="K59" i="38"/>
  <c r="J59" i="38"/>
  <c r="I59" i="38"/>
  <c r="H59" i="38"/>
  <c r="K58" i="38"/>
  <c r="J58" i="38"/>
  <c r="I58" i="38"/>
  <c r="H58" i="38"/>
  <c r="K57" i="38"/>
  <c r="J57" i="38"/>
  <c r="I57" i="38"/>
  <c r="H57" i="38"/>
  <c r="K56" i="38"/>
  <c r="J56" i="38"/>
  <c r="I56" i="38"/>
  <c r="H56" i="38"/>
  <c r="K55" i="38"/>
  <c r="J55" i="38"/>
  <c r="I55" i="38"/>
  <c r="H55" i="38"/>
  <c r="K54" i="38"/>
  <c r="J54" i="38"/>
  <c r="I54" i="38"/>
  <c r="H54" i="38"/>
  <c r="K53" i="38"/>
  <c r="J53" i="38"/>
  <c r="I53" i="38"/>
  <c r="H53" i="38"/>
  <c r="K52" i="38"/>
  <c r="J52" i="38"/>
  <c r="I52" i="38"/>
  <c r="H52" i="38"/>
  <c r="K51" i="38"/>
  <c r="J51" i="38"/>
  <c r="I51" i="38"/>
  <c r="H51" i="38"/>
  <c r="K50" i="38"/>
  <c r="J50" i="38"/>
  <c r="I50" i="38"/>
  <c r="H50" i="38"/>
  <c r="K49" i="38"/>
  <c r="J49" i="38"/>
  <c r="I49" i="38"/>
  <c r="H49" i="38"/>
  <c r="K48" i="38"/>
  <c r="J48" i="38"/>
  <c r="I48" i="38"/>
  <c r="H48" i="38"/>
  <c r="K47" i="38"/>
  <c r="J47" i="38"/>
  <c r="I47" i="38"/>
  <c r="H47" i="38"/>
  <c r="K46" i="38"/>
  <c r="J46" i="38"/>
  <c r="I46" i="38"/>
  <c r="H46" i="38"/>
  <c r="K45" i="38"/>
  <c r="J45" i="38"/>
  <c r="I45" i="38"/>
  <c r="H45" i="38"/>
  <c r="K44" i="38"/>
  <c r="J44" i="38"/>
  <c r="I44" i="38"/>
  <c r="H44" i="38"/>
  <c r="K43" i="38"/>
  <c r="J43" i="38"/>
  <c r="I43" i="38"/>
  <c r="H43" i="38"/>
  <c r="K42" i="38"/>
  <c r="J42" i="38"/>
  <c r="I42" i="38"/>
  <c r="H42" i="38"/>
  <c r="K41" i="38"/>
  <c r="J41" i="38"/>
  <c r="I41" i="38"/>
  <c r="H41" i="38"/>
  <c r="K40" i="38"/>
  <c r="J40" i="38"/>
  <c r="I40" i="38"/>
  <c r="H40" i="38"/>
  <c r="K39" i="38"/>
  <c r="J39" i="38"/>
  <c r="I39" i="38"/>
  <c r="H39" i="38"/>
  <c r="K38" i="38"/>
  <c r="J38" i="38"/>
  <c r="I38" i="38"/>
  <c r="H38" i="38"/>
  <c r="K37" i="38"/>
  <c r="J37" i="38"/>
  <c r="I37" i="38"/>
  <c r="H37" i="38"/>
  <c r="K36" i="38"/>
  <c r="J36" i="38"/>
  <c r="I36" i="38"/>
  <c r="H36" i="38"/>
  <c r="K35" i="38"/>
  <c r="J35" i="38"/>
  <c r="I35" i="38"/>
  <c r="H35" i="38"/>
  <c r="K34" i="38"/>
  <c r="J34" i="38"/>
  <c r="I34" i="38"/>
  <c r="H34" i="38"/>
  <c r="K33" i="38"/>
  <c r="J33" i="38"/>
  <c r="I33" i="38"/>
  <c r="H33" i="38"/>
  <c r="K32" i="38"/>
  <c r="J32" i="38"/>
  <c r="I32" i="38"/>
  <c r="H32" i="38"/>
  <c r="K31" i="38"/>
  <c r="J31" i="38"/>
  <c r="I31" i="38"/>
  <c r="H31" i="38"/>
  <c r="K30" i="38"/>
  <c r="J30" i="38"/>
  <c r="I30" i="38"/>
  <c r="H30" i="38"/>
  <c r="K29" i="38"/>
  <c r="J29" i="38"/>
  <c r="I29" i="38"/>
  <c r="H29" i="38"/>
  <c r="K28" i="38"/>
  <c r="J28" i="38"/>
  <c r="I28" i="38"/>
  <c r="H28" i="38"/>
  <c r="K27" i="38"/>
  <c r="J27" i="38"/>
  <c r="I27" i="38"/>
  <c r="H27" i="38"/>
  <c r="K26" i="38"/>
  <c r="J26" i="38"/>
  <c r="I26" i="38"/>
  <c r="H26" i="38"/>
  <c r="K25" i="38"/>
  <c r="J25" i="38"/>
  <c r="I25" i="38"/>
  <c r="H25" i="38"/>
  <c r="K24" i="38"/>
  <c r="J24" i="38"/>
  <c r="I24" i="38"/>
  <c r="H24" i="38"/>
  <c r="K23" i="38"/>
  <c r="J23" i="38"/>
  <c r="I23" i="38"/>
  <c r="H23" i="38"/>
  <c r="K22" i="38"/>
  <c r="J22" i="38"/>
  <c r="I22" i="38"/>
  <c r="H22" i="38"/>
  <c r="J21" i="38"/>
  <c r="K21" i="38" s="1"/>
  <c r="I21" i="38"/>
  <c r="H21" i="38"/>
  <c r="J20" i="38"/>
  <c r="K20" i="38" s="1"/>
  <c r="I20" i="38"/>
  <c r="H20" i="38"/>
  <c r="J19" i="38"/>
  <c r="K19" i="38" s="1"/>
  <c r="I19" i="38"/>
  <c r="H19" i="38"/>
  <c r="J18" i="38"/>
  <c r="K18" i="38" s="1"/>
  <c r="I18" i="38"/>
  <c r="H18" i="38"/>
  <c r="J17" i="38"/>
  <c r="K17" i="38" s="1"/>
  <c r="I17" i="38"/>
  <c r="H17" i="38"/>
  <c r="J16" i="38"/>
  <c r="K16" i="38" s="1"/>
  <c r="I16" i="38"/>
  <c r="H16" i="38"/>
  <c r="J15" i="38"/>
  <c r="K15" i="38" s="1"/>
  <c r="I15" i="38"/>
  <c r="H15" i="38"/>
  <c r="J14" i="38"/>
  <c r="K14" i="38" s="1"/>
  <c r="I14" i="38"/>
  <c r="H14" i="38"/>
  <c r="J13" i="38"/>
  <c r="K13" i="38" s="1"/>
  <c r="I13" i="38"/>
  <c r="H13" i="38"/>
  <c r="J12" i="38"/>
  <c r="K12" i="38" s="1"/>
  <c r="I12" i="38"/>
  <c r="H12" i="38"/>
  <c r="J11" i="38"/>
  <c r="K11" i="38" s="1"/>
  <c r="I11" i="38"/>
  <c r="H11" i="38"/>
  <c r="J10" i="38"/>
  <c r="I10" i="38"/>
  <c r="H10" i="38"/>
  <c r="J9" i="38"/>
  <c r="I9" i="38"/>
  <c r="H9" i="38"/>
  <c r="J158" i="39"/>
  <c r="K158" i="39" s="1"/>
  <c r="I158" i="39"/>
  <c r="H158" i="39"/>
  <c r="J157" i="39"/>
  <c r="K157" i="39" s="1"/>
  <c r="I157" i="39"/>
  <c r="H157" i="39"/>
  <c r="J156" i="39"/>
  <c r="K156" i="39" s="1"/>
  <c r="I156" i="39"/>
  <c r="H156" i="39"/>
  <c r="J155" i="39"/>
  <c r="K155" i="39" s="1"/>
  <c r="I155" i="39"/>
  <c r="H155" i="39"/>
  <c r="J154" i="39"/>
  <c r="K154" i="39" s="1"/>
  <c r="I154" i="39"/>
  <c r="H154" i="39"/>
  <c r="J153" i="39"/>
  <c r="K153" i="39" s="1"/>
  <c r="I153" i="39"/>
  <c r="H153" i="39"/>
  <c r="J152" i="39"/>
  <c r="K152" i="39" s="1"/>
  <c r="I152" i="39"/>
  <c r="H152" i="39"/>
  <c r="J151" i="39"/>
  <c r="K151" i="39" s="1"/>
  <c r="I151" i="39"/>
  <c r="H151" i="39"/>
  <c r="J150" i="39"/>
  <c r="K150" i="39" s="1"/>
  <c r="I150" i="39"/>
  <c r="H150" i="39"/>
  <c r="J149" i="39"/>
  <c r="K149" i="39" s="1"/>
  <c r="I149" i="39"/>
  <c r="H149" i="39"/>
  <c r="J148" i="39"/>
  <c r="K148" i="39" s="1"/>
  <c r="I148" i="39"/>
  <c r="H148" i="39"/>
  <c r="J147" i="39"/>
  <c r="I147" i="39"/>
  <c r="H147" i="39"/>
  <c r="J146" i="39"/>
  <c r="K146" i="39" s="1"/>
  <c r="I146" i="39"/>
  <c r="H146" i="39"/>
  <c r="J145" i="39"/>
  <c r="K145" i="39" s="1"/>
  <c r="I145" i="39"/>
  <c r="H145" i="39"/>
  <c r="J144" i="39"/>
  <c r="K144" i="39" s="1"/>
  <c r="I144" i="39"/>
  <c r="H144" i="39"/>
  <c r="J143" i="39"/>
  <c r="K143" i="39" s="1"/>
  <c r="I143" i="39"/>
  <c r="H143" i="39"/>
  <c r="J142" i="39"/>
  <c r="K142" i="39" s="1"/>
  <c r="I142" i="39"/>
  <c r="H142" i="39"/>
  <c r="J141" i="39"/>
  <c r="K141" i="39" s="1"/>
  <c r="I141" i="39"/>
  <c r="H141" i="39"/>
  <c r="J140" i="39"/>
  <c r="K140" i="39" s="1"/>
  <c r="I140" i="39"/>
  <c r="H140" i="39"/>
  <c r="J139" i="39"/>
  <c r="K139" i="39" s="1"/>
  <c r="I139" i="39"/>
  <c r="H139" i="39"/>
  <c r="J138" i="39"/>
  <c r="K138" i="39" s="1"/>
  <c r="I138" i="39"/>
  <c r="H138" i="39"/>
  <c r="J137" i="39"/>
  <c r="K137" i="39" s="1"/>
  <c r="I137" i="39"/>
  <c r="H137" i="39"/>
  <c r="J136" i="39"/>
  <c r="K136" i="39" s="1"/>
  <c r="I136" i="39"/>
  <c r="H136" i="39"/>
  <c r="J135" i="39"/>
  <c r="K135" i="39" s="1"/>
  <c r="I135" i="39"/>
  <c r="H135" i="39"/>
  <c r="J134" i="39"/>
  <c r="K134" i="39" s="1"/>
  <c r="I134" i="39"/>
  <c r="H134" i="39"/>
  <c r="J133" i="39"/>
  <c r="K133" i="39" s="1"/>
  <c r="I133" i="39"/>
  <c r="H133" i="39"/>
  <c r="J132" i="39"/>
  <c r="K132" i="39" s="1"/>
  <c r="I132" i="39"/>
  <c r="H132" i="39"/>
  <c r="J131" i="39"/>
  <c r="K131" i="39" s="1"/>
  <c r="I131" i="39"/>
  <c r="H131" i="39"/>
  <c r="J130" i="39"/>
  <c r="K130" i="39" s="1"/>
  <c r="I130" i="39"/>
  <c r="H130" i="39"/>
  <c r="J129" i="39"/>
  <c r="K129" i="39" s="1"/>
  <c r="I129" i="39"/>
  <c r="H129" i="39"/>
  <c r="J128" i="39"/>
  <c r="K128" i="39" s="1"/>
  <c r="I128" i="39"/>
  <c r="H128" i="39"/>
  <c r="J127" i="39"/>
  <c r="K127" i="39" s="1"/>
  <c r="I127" i="39"/>
  <c r="H127" i="39"/>
  <c r="J126" i="39"/>
  <c r="K126" i="39" s="1"/>
  <c r="I126" i="39"/>
  <c r="H126" i="39"/>
  <c r="J125" i="39"/>
  <c r="K125" i="39" s="1"/>
  <c r="I125" i="39"/>
  <c r="H125" i="39"/>
  <c r="J124" i="39"/>
  <c r="K124" i="39" s="1"/>
  <c r="I124" i="39"/>
  <c r="H124" i="39"/>
  <c r="J123" i="39"/>
  <c r="K123" i="39" s="1"/>
  <c r="I123" i="39"/>
  <c r="H123" i="39"/>
  <c r="J122" i="39"/>
  <c r="K122" i="39" s="1"/>
  <c r="I122" i="39"/>
  <c r="H122" i="39"/>
  <c r="J121" i="39"/>
  <c r="K121" i="39" s="1"/>
  <c r="I121" i="39"/>
  <c r="H121" i="39"/>
  <c r="J120" i="39"/>
  <c r="K120" i="39" s="1"/>
  <c r="I120" i="39"/>
  <c r="H120" i="39"/>
  <c r="J119" i="39"/>
  <c r="K119" i="39" s="1"/>
  <c r="I119" i="39"/>
  <c r="H119" i="39"/>
  <c r="J118" i="39"/>
  <c r="K118" i="39" s="1"/>
  <c r="I118" i="39"/>
  <c r="H118" i="39"/>
  <c r="J117" i="39"/>
  <c r="K117" i="39" s="1"/>
  <c r="I117" i="39"/>
  <c r="H117" i="39"/>
  <c r="J116" i="39"/>
  <c r="K116" i="39" s="1"/>
  <c r="I116" i="39"/>
  <c r="H116" i="39"/>
  <c r="J115" i="39"/>
  <c r="K115" i="39" s="1"/>
  <c r="I115" i="39"/>
  <c r="H115" i="39"/>
  <c r="J114" i="39"/>
  <c r="K114" i="39" s="1"/>
  <c r="I114" i="39"/>
  <c r="H114" i="39"/>
  <c r="J113" i="39"/>
  <c r="K113" i="39" s="1"/>
  <c r="I113" i="39"/>
  <c r="H113" i="39"/>
  <c r="J112" i="39"/>
  <c r="K112" i="39" s="1"/>
  <c r="I112" i="39"/>
  <c r="H112" i="39"/>
  <c r="J111" i="39"/>
  <c r="K111" i="39" s="1"/>
  <c r="I111" i="39"/>
  <c r="H111" i="39"/>
  <c r="J110" i="39"/>
  <c r="K110" i="39" s="1"/>
  <c r="I110" i="39"/>
  <c r="H110" i="39"/>
  <c r="J109" i="39"/>
  <c r="K109" i="39" s="1"/>
  <c r="I109" i="39"/>
  <c r="H109" i="39"/>
  <c r="J108" i="39"/>
  <c r="K108" i="39" s="1"/>
  <c r="I108" i="39"/>
  <c r="H108" i="39"/>
  <c r="J107" i="39"/>
  <c r="K107" i="39" s="1"/>
  <c r="I107" i="39"/>
  <c r="H107" i="39"/>
  <c r="J106" i="39"/>
  <c r="K106" i="39" s="1"/>
  <c r="I106" i="39"/>
  <c r="H106" i="39"/>
  <c r="J105" i="39"/>
  <c r="K105" i="39" s="1"/>
  <c r="I105" i="39"/>
  <c r="H105" i="39"/>
  <c r="J104" i="39"/>
  <c r="K104" i="39" s="1"/>
  <c r="I104" i="39"/>
  <c r="H104" i="39"/>
  <c r="J103" i="39"/>
  <c r="K103" i="39" s="1"/>
  <c r="I103" i="39"/>
  <c r="H103" i="39"/>
  <c r="J102" i="39"/>
  <c r="K102" i="39" s="1"/>
  <c r="I102" i="39"/>
  <c r="H102" i="39"/>
  <c r="J101" i="39"/>
  <c r="K101" i="39" s="1"/>
  <c r="I101" i="39"/>
  <c r="H101" i="39"/>
  <c r="J100" i="39"/>
  <c r="K100" i="39" s="1"/>
  <c r="I100" i="39"/>
  <c r="H100" i="39"/>
  <c r="J99" i="39"/>
  <c r="K99" i="39" s="1"/>
  <c r="I99" i="39"/>
  <c r="H99" i="39"/>
  <c r="J98" i="39"/>
  <c r="K98" i="39" s="1"/>
  <c r="I98" i="39"/>
  <c r="H98" i="39"/>
  <c r="J97" i="39"/>
  <c r="K97" i="39" s="1"/>
  <c r="I97" i="39"/>
  <c r="H97" i="39"/>
  <c r="J96" i="39"/>
  <c r="K96" i="39" s="1"/>
  <c r="I96" i="39"/>
  <c r="H96" i="39"/>
  <c r="K95" i="39"/>
  <c r="J95" i="39"/>
  <c r="I95" i="39"/>
  <c r="H95" i="39"/>
  <c r="K94" i="39"/>
  <c r="J94" i="39"/>
  <c r="I94" i="39"/>
  <c r="H94" i="39"/>
  <c r="K93" i="39"/>
  <c r="J93" i="39"/>
  <c r="I93" i="39"/>
  <c r="H93" i="39"/>
  <c r="K92" i="39"/>
  <c r="J92" i="39"/>
  <c r="I92" i="39"/>
  <c r="H92" i="39"/>
  <c r="K91" i="39"/>
  <c r="J91" i="39"/>
  <c r="I91" i="39"/>
  <c r="H91" i="39"/>
  <c r="K90" i="39"/>
  <c r="J90" i="39"/>
  <c r="I90" i="39"/>
  <c r="H90" i="39"/>
  <c r="K89" i="39"/>
  <c r="J89" i="39"/>
  <c r="I89" i="39"/>
  <c r="H89" i="39"/>
  <c r="K88" i="39"/>
  <c r="J88" i="39"/>
  <c r="I88" i="39"/>
  <c r="H88" i="39"/>
  <c r="K87" i="39"/>
  <c r="J87" i="39"/>
  <c r="I87" i="39"/>
  <c r="H87" i="39"/>
  <c r="K86" i="39"/>
  <c r="J86" i="39"/>
  <c r="I86" i="39"/>
  <c r="H86" i="39"/>
  <c r="K85" i="39"/>
  <c r="J85" i="39"/>
  <c r="I85" i="39"/>
  <c r="H85" i="39"/>
  <c r="K84" i="39"/>
  <c r="J84" i="39"/>
  <c r="I84" i="39"/>
  <c r="H84" i="39"/>
  <c r="K83" i="39"/>
  <c r="J83" i="39"/>
  <c r="I83" i="39"/>
  <c r="H83" i="39"/>
  <c r="K82" i="39"/>
  <c r="J82" i="39"/>
  <c r="I82" i="39"/>
  <c r="H82" i="39"/>
  <c r="K81" i="39"/>
  <c r="J81" i="39"/>
  <c r="I81" i="39"/>
  <c r="H81" i="39"/>
  <c r="K80" i="39"/>
  <c r="J80" i="39"/>
  <c r="I80" i="39"/>
  <c r="H80" i="39"/>
  <c r="K79" i="39"/>
  <c r="J79" i="39"/>
  <c r="I79" i="39"/>
  <c r="H79" i="39"/>
  <c r="K78" i="39"/>
  <c r="J78" i="39"/>
  <c r="I78" i="39"/>
  <c r="H78" i="39"/>
  <c r="K77" i="39"/>
  <c r="J77" i="39"/>
  <c r="I77" i="39"/>
  <c r="H77" i="39"/>
  <c r="K76" i="39"/>
  <c r="J76" i="39"/>
  <c r="I76" i="39"/>
  <c r="H76" i="39"/>
  <c r="K75" i="39"/>
  <c r="J75" i="39"/>
  <c r="I75" i="39"/>
  <c r="H75" i="39"/>
  <c r="K74" i="39"/>
  <c r="J74" i="39"/>
  <c r="I74" i="39"/>
  <c r="H74" i="39"/>
  <c r="K73" i="39"/>
  <c r="J73" i="39"/>
  <c r="I73" i="39"/>
  <c r="H73" i="39"/>
  <c r="K72" i="39"/>
  <c r="J72" i="39"/>
  <c r="I72" i="39"/>
  <c r="H72" i="39"/>
  <c r="K71" i="39"/>
  <c r="J71" i="39"/>
  <c r="I71" i="39"/>
  <c r="H71" i="39"/>
  <c r="K70" i="39"/>
  <c r="J70" i="39"/>
  <c r="I70" i="39"/>
  <c r="H70" i="39"/>
  <c r="K69" i="39"/>
  <c r="J69" i="39"/>
  <c r="I69" i="39"/>
  <c r="H69" i="39"/>
  <c r="K68" i="39"/>
  <c r="J68" i="39"/>
  <c r="I68" i="39"/>
  <c r="H68" i="39"/>
  <c r="K67" i="39"/>
  <c r="J67" i="39"/>
  <c r="I67" i="39"/>
  <c r="H67" i="39"/>
  <c r="K66" i="39"/>
  <c r="J66" i="39"/>
  <c r="I66" i="39"/>
  <c r="H66" i="39"/>
  <c r="K65" i="39"/>
  <c r="J65" i="39"/>
  <c r="I65" i="39"/>
  <c r="H65" i="39"/>
  <c r="K64" i="39"/>
  <c r="J64" i="39"/>
  <c r="I64" i="39"/>
  <c r="H64" i="39"/>
  <c r="K63" i="39"/>
  <c r="J63" i="39"/>
  <c r="I63" i="39"/>
  <c r="H63" i="39"/>
  <c r="K62" i="39"/>
  <c r="J62" i="39"/>
  <c r="I62" i="39"/>
  <c r="H62" i="39"/>
  <c r="K61" i="39"/>
  <c r="J61" i="39"/>
  <c r="I61" i="39"/>
  <c r="H61" i="39"/>
  <c r="K60" i="39"/>
  <c r="J60" i="39"/>
  <c r="I60" i="39"/>
  <c r="H60" i="39"/>
  <c r="K59" i="39"/>
  <c r="J59" i="39"/>
  <c r="I59" i="39"/>
  <c r="H59" i="39"/>
  <c r="K58" i="39"/>
  <c r="J58" i="39"/>
  <c r="I58" i="39"/>
  <c r="H58" i="39"/>
  <c r="K57" i="39"/>
  <c r="J57" i="39"/>
  <c r="I57" i="39"/>
  <c r="H57" i="39"/>
  <c r="K56" i="39"/>
  <c r="J56" i="39"/>
  <c r="I56" i="39"/>
  <c r="H56" i="39"/>
  <c r="K55" i="39"/>
  <c r="J55" i="39"/>
  <c r="I55" i="39"/>
  <c r="H55" i="39"/>
  <c r="K54" i="39"/>
  <c r="J54" i="39"/>
  <c r="I54" i="39"/>
  <c r="H54" i="39"/>
  <c r="K53" i="39"/>
  <c r="J53" i="39"/>
  <c r="I53" i="39"/>
  <c r="H53" i="39"/>
  <c r="K52" i="39"/>
  <c r="J52" i="39"/>
  <c r="I52" i="39"/>
  <c r="H52" i="39"/>
  <c r="K51" i="39"/>
  <c r="J51" i="39"/>
  <c r="I51" i="39"/>
  <c r="H51" i="39"/>
  <c r="K50" i="39"/>
  <c r="J50" i="39"/>
  <c r="I50" i="39"/>
  <c r="H50" i="39"/>
  <c r="K49" i="39"/>
  <c r="J49" i="39"/>
  <c r="I49" i="39"/>
  <c r="H49" i="39"/>
  <c r="K48" i="39"/>
  <c r="J48" i="39"/>
  <c r="I48" i="39"/>
  <c r="H48" i="39"/>
  <c r="K47" i="39"/>
  <c r="J47" i="39"/>
  <c r="I47" i="39"/>
  <c r="H47" i="39"/>
  <c r="K46" i="39"/>
  <c r="J46" i="39"/>
  <c r="I46" i="39"/>
  <c r="H46" i="39"/>
  <c r="K45" i="39"/>
  <c r="J45" i="39"/>
  <c r="I45" i="39"/>
  <c r="H45" i="39"/>
  <c r="K44" i="39"/>
  <c r="J44" i="39"/>
  <c r="I44" i="39"/>
  <c r="H44" i="39"/>
  <c r="K43" i="39"/>
  <c r="J43" i="39"/>
  <c r="I43" i="39"/>
  <c r="H43" i="39"/>
  <c r="K42" i="39"/>
  <c r="J42" i="39"/>
  <c r="I42" i="39"/>
  <c r="H42" i="39"/>
  <c r="K41" i="39"/>
  <c r="J41" i="39"/>
  <c r="I41" i="39"/>
  <c r="H41" i="39"/>
  <c r="K40" i="39"/>
  <c r="J40" i="39"/>
  <c r="I40" i="39"/>
  <c r="H40" i="39"/>
  <c r="K39" i="39"/>
  <c r="J39" i="39"/>
  <c r="I39" i="39"/>
  <c r="H39" i="39"/>
  <c r="K38" i="39"/>
  <c r="J38" i="39"/>
  <c r="I38" i="39"/>
  <c r="H38" i="39"/>
  <c r="K37" i="39"/>
  <c r="J37" i="39"/>
  <c r="I37" i="39"/>
  <c r="H37" i="39"/>
  <c r="K36" i="39"/>
  <c r="J36" i="39"/>
  <c r="I36" i="39"/>
  <c r="H36" i="39"/>
  <c r="K35" i="39"/>
  <c r="J35" i="39"/>
  <c r="I35" i="39"/>
  <c r="H35" i="39"/>
  <c r="K34" i="39"/>
  <c r="J34" i="39"/>
  <c r="I34" i="39"/>
  <c r="H34" i="39"/>
  <c r="K33" i="39"/>
  <c r="J33" i="39"/>
  <c r="I33" i="39"/>
  <c r="H33" i="39"/>
  <c r="K32" i="39"/>
  <c r="J32" i="39"/>
  <c r="I32" i="39"/>
  <c r="H32" i="39"/>
  <c r="K31" i="39"/>
  <c r="J31" i="39"/>
  <c r="I31" i="39"/>
  <c r="H31" i="39"/>
  <c r="K30" i="39"/>
  <c r="J30" i="39"/>
  <c r="I30" i="39"/>
  <c r="H30" i="39"/>
  <c r="K29" i="39"/>
  <c r="J29" i="39"/>
  <c r="I29" i="39"/>
  <c r="H29" i="39"/>
  <c r="K28" i="39"/>
  <c r="J28" i="39"/>
  <c r="I28" i="39"/>
  <c r="H28" i="39"/>
  <c r="K27" i="39"/>
  <c r="J27" i="39"/>
  <c r="I27" i="39"/>
  <c r="H27" i="39"/>
  <c r="K26" i="39"/>
  <c r="J26" i="39"/>
  <c r="I26" i="39"/>
  <c r="H26" i="39"/>
  <c r="K25" i="39"/>
  <c r="J25" i="39"/>
  <c r="I25" i="39"/>
  <c r="H25" i="39"/>
  <c r="K24" i="39"/>
  <c r="J24" i="39"/>
  <c r="I24" i="39"/>
  <c r="H24" i="39"/>
  <c r="K23" i="39"/>
  <c r="J23" i="39"/>
  <c r="I23" i="39"/>
  <c r="H23" i="39"/>
  <c r="K22" i="39"/>
  <c r="J22" i="39"/>
  <c r="I22" i="39"/>
  <c r="H22" i="39"/>
  <c r="K21" i="39"/>
  <c r="J21" i="39"/>
  <c r="I21" i="39"/>
  <c r="H21" i="39"/>
  <c r="K20" i="39"/>
  <c r="J20" i="39"/>
  <c r="I20" i="39"/>
  <c r="H20" i="39"/>
  <c r="K19" i="39"/>
  <c r="J19" i="39"/>
  <c r="I19" i="39"/>
  <c r="H19" i="39"/>
  <c r="K18" i="39"/>
  <c r="J18" i="39"/>
  <c r="I18" i="39"/>
  <c r="H18" i="39"/>
  <c r="K17" i="39"/>
  <c r="J17" i="39"/>
  <c r="I17" i="39"/>
  <c r="H17" i="39"/>
  <c r="K16" i="39"/>
  <c r="J16" i="39"/>
  <c r="I16" i="39"/>
  <c r="H16" i="39"/>
  <c r="K15" i="39"/>
  <c r="J15" i="39"/>
  <c r="I15" i="39"/>
  <c r="H15" i="39"/>
  <c r="K14" i="39"/>
  <c r="J14" i="39"/>
  <c r="I14" i="39"/>
  <c r="H14" i="39"/>
  <c r="K13" i="39"/>
  <c r="J13" i="39"/>
  <c r="I13" i="39"/>
  <c r="H13" i="39"/>
  <c r="K12" i="39"/>
  <c r="J12" i="39"/>
  <c r="I12" i="39"/>
  <c r="H12" i="39"/>
  <c r="K11" i="39"/>
  <c r="J11" i="39"/>
  <c r="I11" i="39"/>
  <c r="H11" i="39"/>
  <c r="J10" i="39"/>
  <c r="I10" i="39"/>
  <c r="K10" i="39" s="1"/>
  <c r="H10" i="39"/>
  <c r="K9" i="39"/>
  <c r="J9" i="39"/>
  <c r="I9" i="39"/>
  <c r="H9" i="39"/>
  <c r="K158" i="40"/>
  <c r="J158" i="40"/>
  <c r="I158" i="40"/>
  <c r="H158" i="40"/>
  <c r="K157" i="40"/>
  <c r="J157" i="40"/>
  <c r="I157" i="40"/>
  <c r="H157" i="40"/>
  <c r="K156" i="40"/>
  <c r="J156" i="40"/>
  <c r="I156" i="40"/>
  <c r="H156" i="40"/>
  <c r="K155" i="40"/>
  <c r="J155" i="40"/>
  <c r="I155" i="40"/>
  <c r="H155" i="40"/>
  <c r="K154" i="40"/>
  <c r="J154" i="40"/>
  <c r="I154" i="40"/>
  <c r="H154" i="40"/>
  <c r="K153" i="40"/>
  <c r="J153" i="40"/>
  <c r="I153" i="40"/>
  <c r="H153" i="40"/>
  <c r="K152" i="40"/>
  <c r="J152" i="40"/>
  <c r="I152" i="40"/>
  <c r="H152" i="40"/>
  <c r="K151" i="40"/>
  <c r="J151" i="40"/>
  <c r="I151" i="40"/>
  <c r="H151" i="40"/>
  <c r="K150" i="40"/>
  <c r="J150" i="40"/>
  <c r="I150" i="40"/>
  <c r="H150" i="40"/>
  <c r="K149" i="40"/>
  <c r="J149" i="40"/>
  <c r="I149" i="40"/>
  <c r="H149" i="40"/>
  <c r="K148" i="40"/>
  <c r="J148" i="40"/>
  <c r="I148" i="40"/>
  <c r="H148" i="40"/>
  <c r="J147" i="40"/>
  <c r="I147" i="40"/>
  <c r="H147" i="40"/>
  <c r="K146" i="40"/>
  <c r="J146" i="40"/>
  <c r="I146" i="40"/>
  <c r="H146" i="40"/>
  <c r="K145" i="40"/>
  <c r="J145" i="40"/>
  <c r="I145" i="40"/>
  <c r="H145" i="40"/>
  <c r="K144" i="40"/>
  <c r="J144" i="40"/>
  <c r="I144" i="40"/>
  <c r="H144" i="40"/>
  <c r="K143" i="40"/>
  <c r="J143" i="40"/>
  <c r="I143" i="40"/>
  <c r="H143" i="40"/>
  <c r="K142" i="40"/>
  <c r="J142" i="40"/>
  <c r="I142" i="40"/>
  <c r="H142" i="40"/>
  <c r="K141" i="40"/>
  <c r="J141" i="40"/>
  <c r="I141" i="40"/>
  <c r="H141" i="40"/>
  <c r="K140" i="40"/>
  <c r="J140" i="40"/>
  <c r="I140" i="40"/>
  <c r="H140" i="40"/>
  <c r="K139" i="40"/>
  <c r="J139" i="40"/>
  <c r="I139" i="40"/>
  <c r="H139" i="40"/>
  <c r="K138" i="40"/>
  <c r="J138" i="40"/>
  <c r="I138" i="40"/>
  <c r="H138" i="40"/>
  <c r="K137" i="40"/>
  <c r="J137" i="40"/>
  <c r="I137" i="40"/>
  <c r="H137" i="40"/>
  <c r="K136" i="40"/>
  <c r="J136" i="40"/>
  <c r="I136" i="40"/>
  <c r="H136" i="40"/>
  <c r="K135" i="40"/>
  <c r="J135" i="40"/>
  <c r="I135" i="40"/>
  <c r="H135" i="40"/>
  <c r="K134" i="40"/>
  <c r="J134" i="40"/>
  <c r="I134" i="40"/>
  <c r="H134" i="40"/>
  <c r="K133" i="40"/>
  <c r="J133" i="40"/>
  <c r="I133" i="40"/>
  <c r="H133" i="40"/>
  <c r="K132" i="40"/>
  <c r="J132" i="40"/>
  <c r="I132" i="40"/>
  <c r="H132" i="40"/>
  <c r="K131" i="40"/>
  <c r="J131" i="40"/>
  <c r="I131" i="40"/>
  <c r="H131" i="40"/>
  <c r="K130" i="40"/>
  <c r="J130" i="40"/>
  <c r="I130" i="40"/>
  <c r="H130" i="40"/>
  <c r="K129" i="40"/>
  <c r="J129" i="40"/>
  <c r="I129" i="40"/>
  <c r="H129" i="40"/>
  <c r="K128" i="40"/>
  <c r="J128" i="40"/>
  <c r="I128" i="40"/>
  <c r="H128" i="40"/>
  <c r="K127" i="40"/>
  <c r="J127" i="40"/>
  <c r="I127" i="40"/>
  <c r="H127" i="40"/>
  <c r="K126" i="40"/>
  <c r="J126" i="40"/>
  <c r="I126" i="40"/>
  <c r="H126" i="40"/>
  <c r="K125" i="40"/>
  <c r="J125" i="40"/>
  <c r="I125" i="40"/>
  <c r="H125" i="40"/>
  <c r="K124" i="40"/>
  <c r="J124" i="40"/>
  <c r="I124" i="40"/>
  <c r="H124" i="40"/>
  <c r="K123" i="40"/>
  <c r="J123" i="40"/>
  <c r="I123" i="40"/>
  <c r="H123" i="40"/>
  <c r="K122" i="40"/>
  <c r="J122" i="40"/>
  <c r="I122" i="40"/>
  <c r="H122" i="40"/>
  <c r="K121" i="40"/>
  <c r="J121" i="40"/>
  <c r="I121" i="40"/>
  <c r="H121" i="40"/>
  <c r="K120" i="40"/>
  <c r="J120" i="40"/>
  <c r="I120" i="40"/>
  <c r="H120" i="40"/>
  <c r="K119" i="40"/>
  <c r="J119" i="40"/>
  <c r="I119" i="40"/>
  <c r="H119" i="40"/>
  <c r="K118" i="40"/>
  <c r="J118" i="40"/>
  <c r="I118" i="40"/>
  <c r="H118" i="40"/>
  <c r="K117" i="40"/>
  <c r="J117" i="40"/>
  <c r="I117" i="40"/>
  <c r="H117" i="40"/>
  <c r="K116" i="40"/>
  <c r="J116" i="40"/>
  <c r="I116" i="40"/>
  <c r="H116" i="40"/>
  <c r="K115" i="40"/>
  <c r="J115" i="40"/>
  <c r="I115" i="40"/>
  <c r="H115" i="40"/>
  <c r="K114" i="40"/>
  <c r="J114" i="40"/>
  <c r="I114" i="40"/>
  <c r="H114" i="40"/>
  <c r="K113" i="40"/>
  <c r="J113" i="40"/>
  <c r="I113" i="40"/>
  <c r="H113" i="40"/>
  <c r="K112" i="40"/>
  <c r="J112" i="40"/>
  <c r="I112" i="40"/>
  <c r="H112" i="40"/>
  <c r="K111" i="40"/>
  <c r="J111" i="40"/>
  <c r="I111" i="40"/>
  <c r="H111" i="40"/>
  <c r="K110" i="40"/>
  <c r="J110" i="40"/>
  <c r="I110" i="40"/>
  <c r="H110" i="40"/>
  <c r="K109" i="40"/>
  <c r="J109" i="40"/>
  <c r="I109" i="40"/>
  <c r="H109" i="40"/>
  <c r="K108" i="40"/>
  <c r="J108" i="40"/>
  <c r="I108" i="40"/>
  <c r="H108" i="40"/>
  <c r="K107" i="40"/>
  <c r="J107" i="40"/>
  <c r="I107" i="40"/>
  <c r="H107" i="40"/>
  <c r="K106" i="40"/>
  <c r="J106" i="40"/>
  <c r="I106" i="40"/>
  <c r="H106" i="40"/>
  <c r="K105" i="40"/>
  <c r="J105" i="40"/>
  <c r="I105" i="40"/>
  <c r="H105" i="40"/>
  <c r="K104" i="40"/>
  <c r="J104" i="40"/>
  <c r="I104" i="40"/>
  <c r="H104" i="40"/>
  <c r="K103" i="40"/>
  <c r="J103" i="40"/>
  <c r="I103" i="40"/>
  <c r="H103" i="40"/>
  <c r="K102" i="40"/>
  <c r="J102" i="40"/>
  <c r="I102" i="40"/>
  <c r="H102" i="40"/>
  <c r="K101" i="40"/>
  <c r="J101" i="40"/>
  <c r="I101" i="40"/>
  <c r="H101" i="40"/>
  <c r="K100" i="40"/>
  <c r="J100" i="40"/>
  <c r="I100" i="40"/>
  <c r="H100" i="40"/>
  <c r="K99" i="40"/>
  <c r="J99" i="40"/>
  <c r="I99" i="40"/>
  <c r="H99" i="40"/>
  <c r="K98" i="40"/>
  <c r="J98" i="40"/>
  <c r="I98" i="40"/>
  <c r="H98" i="40"/>
  <c r="K97" i="40"/>
  <c r="J97" i="40"/>
  <c r="I97" i="40"/>
  <c r="H97" i="40"/>
  <c r="K96" i="40"/>
  <c r="J96" i="40"/>
  <c r="I96" i="40"/>
  <c r="H96" i="40"/>
  <c r="K95" i="40"/>
  <c r="J95" i="40"/>
  <c r="I95" i="40"/>
  <c r="H95" i="40"/>
  <c r="K94" i="40"/>
  <c r="J94" i="40"/>
  <c r="I94" i="40"/>
  <c r="H94" i="40"/>
  <c r="K93" i="40"/>
  <c r="J93" i="40"/>
  <c r="I93" i="40"/>
  <c r="H93" i="40"/>
  <c r="K92" i="40"/>
  <c r="J92" i="40"/>
  <c r="I92" i="40"/>
  <c r="H92" i="40"/>
  <c r="K91" i="40"/>
  <c r="J91" i="40"/>
  <c r="I91" i="40"/>
  <c r="H91" i="40"/>
  <c r="K90" i="40"/>
  <c r="J90" i="40"/>
  <c r="I90" i="40"/>
  <c r="H90" i="40"/>
  <c r="K89" i="40"/>
  <c r="J89" i="40"/>
  <c r="I89" i="40"/>
  <c r="H89" i="40"/>
  <c r="K88" i="40"/>
  <c r="J88" i="40"/>
  <c r="I88" i="40"/>
  <c r="H88" i="40"/>
  <c r="K87" i="40"/>
  <c r="J87" i="40"/>
  <c r="I87" i="40"/>
  <c r="H87" i="40"/>
  <c r="K86" i="40"/>
  <c r="J86" i="40"/>
  <c r="I86" i="40"/>
  <c r="H86" i="40"/>
  <c r="K85" i="40"/>
  <c r="J85" i="40"/>
  <c r="I85" i="40"/>
  <c r="H85" i="40"/>
  <c r="K84" i="40"/>
  <c r="J84" i="40"/>
  <c r="I84" i="40"/>
  <c r="H84" i="40"/>
  <c r="J83" i="40"/>
  <c r="K83" i="40" s="1"/>
  <c r="I83" i="40"/>
  <c r="H83" i="40"/>
  <c r="J82" i="40"/>
  <c r="K82" i="40" s="1"/>
  <c r="I82" i="40"/>
  <c r="H82" i="40"/>
  <c r="J81" i="40"/>
  <c r="K81" i="40" s="1"/>
  <c r="I81" i="40"/>
  <c r="H81" i="40"/>
  <c r="J80" i="40"/>
  <c r="K80" i="40" s="1"/>
  <c r="I80" i="40"/>
  <c r="H80" i="40"/>
  <c r="J79" i="40"/>
  <c r="K79" i="40" s="1"/>
  <c r="I79" i="40"/>
  <c r="H79" i="40"/>
  <c r="J78" i="40"/>
  <c r="K78" i="40" s="1"/>
  <c r="I78" i="40"/>
  <c r="H78" i="40"/>
  <c r="J77" i="40"/>
  <c r="K77" i="40" s="1"/>
  <c r="I77" i="40"/>
  <c r="H77" i="40"/>
  <c r="J76" i="40"/>
  <c r="K76" i="40" s="1"/>
  <c r="I76" i="40"/>
  <c r="H76" i="40"/>
  <c r="J75" i="40"/>
  <c r="K75" i="40" s="1"/>
  <c r="I75" i="40"/>
  <c r="H75" i="40"/>
  <c r="J74" i="40"/>
  <c r="K74" i="40" s="1"/>
  <c r="I74" i="40"/>
  <c r="H74" i="40"/>
  <c r="J73" i="40"/>
  <c r="K73" i="40" s="1"/>
  <c r="I73" i="40"/>
  <c r="H73" i="40"/>
  <c r="J72" i="40"/>
  <c r="K72" i="40" s="1"/>
  <c r="I72" i="40"/>
  <c r="H72" i="40"/>
  <c r="J71" i="40"/>
  <c r="K71" i="40" s="1"/>
  <c r="I71" i="40"/>
  <c r="H71" i="40"/>
  <c r="J70" i="40"/>
  <c r="K70" i="40" s="1"/>
  <c r="I70" i="40"/>
  <c r="H70" i="40"/>
  <c r="J69" i="40"/>
  <c r="K69" i="40" s="1"/>
  <c r="I69" i="40"/>
  <c r="H69" i="40"/>
  <c r="J68" i="40"/>
  <c r="K68" i="40" s="1"/>
  <c r="I68" i="40"/>
  <c r="H68" i="40"/>
  <c r="J67" i="40"/>
  <c r="K67" i="40" s="1"/>
  <c r="I67" i="40"/>
  <c r="H67" i="40"/>
  <c r="J66" i="40"/>
  <c r="K66" i="40" s="1"/>
  <c r="I66" i="40"/>
  <c r="H66" i="40"/>
  <c r="J65" i="40"/>
  <c r="K65" i="40" s="1"/>
  <c r="I65" i="40"/>
  <c r="H65" i="40"/>
  <c r="J64" i="40"/>
  <c r="K64" i="40" s="1"/>
  <c r="I64" i="40"/>
  <c r="H64" i="40"/>
  <c r="J63" i="40"/>
  <c r="K63" i="40" s="1"/>
  <c r="I63" i="40"/>
  <c r="H63" i="40"/>
  <c r="J62" i="40"/>
  <c r="K62" i="40" s="1"/>
  <c r="I62" i="40"/>
  <c r="H62" i="40"/>
  <c r="J61" i="40"/>
  <c r="K61" i="40" s="1"/>
  <c r="I61" i="40"/>
  <c r="H61" i="40"/>
  <c r="J60" i="40"/>
  <c r="K60" i="40" s="1"/>
  <c r="I60" i="40"/>
  <c r="H60" i="40"/>
  <c r="J59" i="40"/>
  <c r="K59" i="40" s="1"/>
  <c r="I59" i="40"/>
  <c r="H59" i="40"/>
  <c r="J58" i="40"/>
  <c r="K58" i="40" s="1"/>
  <c r="I58" i="40"/>
  <c r="H58" i="40"/>
  <c r="J57" i="40"/>
  <c r="K57" i="40" s="1"/>
  <c r="I57" i="40"/>
  <c r="H57" i="40"/>
  <c r="J56" i="40"/>
  <c r="K56" i="40" s="1"/>
  <c r="I56" i="40"/>
  <c r="H56" i="40"/>
  <c r="J55" i="40"/>
  <c r="K55" i="40" s="1"/>
  <c r="I55" i="40"/>
  <c r="H55" i="40"/>
  <c r="J54" i="40"/>
  <c r="K54" i="40" s="1"/>
  <c r="I54" i="40"/>
  <c r="H54" i="40"/>
  <c r="J53" i="40"/>
  <c r="K53" i="40" s="1"/>
  <c r="I53" i="40"/>
  <c r="H53" i="40"/>
  <c r="J52" i="40"/>
  <c r="K52" i="40" s="1"/>
  <c r="I52" i="40"/>
  <c r="H52" i="40"/>
  <c r="J51" i="40"/>
  <c r="K51" i="40" s="1"/>
  <c r="I51" i="40"/>
  <c r="H51" i="40"/>
  <c r="J50" i="40"/>
  <c r="K50" i="40" s="1"/>
  <c r="I50" i="40"/>
  <c r="H50" i="40"/>
  <c r="J49" i="40"/>
  <c r="K49" i="40" s="1"/>
  <c r="I49" i="40"/>
  <c r="H49" i="40"/>
  <c r="J48" i="40"/>
  <c r="K48" i="40" s="1"/>
  <c r="I48" i="40"/>
  <c r="H48" i="40"/>
  <c r="J47" i="40"/>
  <c r="K47" i="40" s="1"/>
  <c r="I47" i="40"/>
  <c r="H47" i="40"/>
  <c r="J46" i="40"/>
  <c r="K46" i="40" s="1"/>
  <c r="I46" i="40"/>
  <c r="H46" i="40"/>
  <c r="J45" i="40"/>
  <c r="K45" i="40" s="1"/>
  <c r="I45" i="40"/>
  <c r="H45" i="40"/>
  <c r="J44" i="40"/>
  <c r="K44" i="40" s="1"/>
  <c r="I44" i="40"/>
  <c r="H44" i="40"/>
  <c r="J43" i="40"/>
  <c r="K43" i="40" s="1"/>
  <c r="I43" i="40"/>
  <c r="H43" i="40"/>
  <c r="J42" i="40"/>
  <c r="K42" i="40" s="1"/>
  <c r="I42" i="40"/>
  <c r="H42" i="40"/>
  <c r="J41" i="40"/>
  <c r="K41" i="40" s="1"/>
  <c r="I41" i="40"/>
  <c r="H41" i="40"/>
  <c r="J40" i="40"/>
  <c r="K40" i="40" s="1"/>
  <c r="I40" i="40"/>
  <c r="H40" i="40"/>
  <c r="J39" i="40"/>
  <c r="K39" i="40" s="1"/>
  <c r="I39" i="40"/>
  <c r="H39" i="40"/>
  <c r="J38" i="40"/>
  <c r="K38" i="40" s="1"/>
  <c r="I38" i="40"/>
  <c r="H38" i="40"/>
  <c r="J37" i="40"/>
  <c r="K37" i="40" s="1"/>
  <c r="I37" i="40"/>
  <c r="H37" i="40"/>
  <c r="J36" i="40"/>
  <c r="K36" i="40" s="1"/>
  <c r="I36" i="40"/>
  <c r="H36" i="40"/>
  <c r="J35" i="40"/>
  <c r="K35" i="40" s="1"/>
  <c r="I35" i="40"/>
  <c r="H35" i="40"/>
  <c r="J34" i="40"/>
  <c r="K34" i="40" s="1"/>
  <c r="I34" i="40"/>
  <c r="H34" i="40"/>
  <c r="J33" i="40"/>
  <c r="K33" i="40" s="1"/>
  <c r="I33" i="40"/>
  <c r="H33" i="40"/>
  <c r="J32" i="40"/>
  <c r="K32" i="40" s="1"/>
  <c r="I32" i="40"/>
  <c r="H32" i="40"/>
  <c r="J31" i="40"/>
  <c r="K31" i="40" s="1"/>
  <c r="I31" i="40"/>
  <c r="H31" i="40"/>
  <c r="J30" i="40"/>
  <c r="K30" i="40" s="1"/>
  <c r="I30" i="40"/>
  <c r="H30" i="40"/>
  <c r="J29" i="40"/>
  <c r="K29" i="40" s="1"/>
  <c r="I29" i="40"/>
  <c r="H29" i="40"/>
  <c r="J28" i="40"/>
  <c r="K28" i="40" s="1"/>
  <c r="I28" i="40"/>
  <c r="H28" i="40"/>
  <c r="J27" i="40"/>
  <c r="K27" i="40" s="1"/>
  <c r="I27" i="40"/>
  <c r="H27" i="40"/>
  <c r="J26" i="40"/>
  <c r="K26" i="40" s="1"/>
  <c r="I26" i="40"/>
  <c r="H26" i="40"/>
  <c r="J25" i="40"/>
  <c r="K25" i="40" s="1"/>
  <c r="I25" i="40"/>
  <c r="H25" i="40"/>
  <c r="J24" i="40"/>
  <c r="K24" i="40" s="1"/>
  <c r="I24" i="40"/>
  <c r="H24" i="40"/>
  <c r="J23" i="40"/>
  <c r="K23" i="40" s="1"/>
  <c r="I23" i="40"/>
  <c r="H23" i="40"/>
  <c r="J22" i="40"/>
  <c r="K22" i="40" s="1"/>
  <c r="I22" i="40"/>
  <c r="H22" i="40"/>
  <c r="J21" i="40"/>
  <c r="K21" i="40" s="1"/>
  <c r="I21" i="40"/>
  <c r="H21" i="40"/>
  <c r="J20" i="40"/>
  <c r="K20" i="40" s="1"/>
  <c r="I20" i="40"/>
  <c r="H20" i="40"/>
  <c r="J19" i="40"/>
  <c r="K19" i="40" s="1"/>
  <c r="I19" i="40"/>
  <c r="H19" i="40"/>
  <c r="J18" i="40"/>
  <c r="K18" i="40" s="1"/>
  <c r="I18" i="40"/>
  <c r="H18" i="40"/>
  <c r="J17" i="40"/>
  <c r="K17" i="40" s="1"/>
  <c r="I17" i="40"/>
  <c r="H17" i="40"/>
  <c r="J16" i="40"/>
  <c r="K16" i="40" s="1"/>
  <c r="I16" i="40"/>
  <c r="H16" i="40"/>
  <c r="J15" i="40"/>
  <c r="K15" i="40" s="1"/>
  <c r="I15" i="40"/>
  <c r="H15" i="40"/>
  <c r="J14" i="40"/>
  <c r="K14" i="40" s="1"/>
  <c r="I14" i="40"/>
  <c r="H14" i="40"/>
  <c r="J13" i="40"/>
  <c r="K13" i="40" s="1"/>
  <c r="I13" i="40"/>
  <c r="H13" i="40"/>
  <c r="J12" i="40"/>
  <c r="K12" i="40" s="1"/>
  <c r="I12" i="40"/>
  <c r="H12" i="40"/>
  <c r="J11" i="40"/>
  <c r="K11" i="40" s="1"/>
  <c r="I11" i="40"/>
  <c r="H11" i="40"/>
  <c r="J10" i="40"/>
  <c r="I10" i="40"/>
  <c r="H10" i="40"/>
  <c r="J9" i="40"/>
  <c r="I9" i="40"/>
  <c r="H9" i="40"/>
  <c r="J158" i="42"/>
  <c r="K158" i="42" s="1"/>
  <c r="I158" i="42"/>
  <c r="H158" i="42"/>
  <c r="J157" i="42"/>
  <c r="K157" i="42" s="1"/>
  <c r="I157" i="42"/>
  <c r="H157" i="42"/>
  <c r="J156" i="42"/>
  <c r="K156" i="42" s="1"/>
  <c r="I156" i="42"/>
  <c r="H156" i="42"/>
  <c r="J155" i="42"/>
  <c r="K155" i="42" s="1"/>
  <c r="I155" i="42"/>
  <c r="H155" i="42"/>
  <c r="J154" i="42"/>
  <c r="K154" i="42" s="1"/>
  <c r="I154" i="42"/>
  <c r="H154" i="42"/>
  <c r="J153" i="42"/>
  <c r="K153" i="42" s="1"/>
  <c r="I153" i="42"/>
  <c r="H153" i="42"/>
  <c r="J152" i="42"/>
  <c r="K152" i="42" s="1"/>
  <c r="I152" i="42"/>
  <c r="H152" i="42"/>
  <c r="J151" i="42"/>
  <c r="K151" i="42" s="1"/>
  <c r="I151" i="42"/>
  <c r="H151" i="42"/>
  <c r="J150" i="42"/>
  <c r="K150" i="42" s="1"/>
  <c r="I150" i="42"/>
  <c r="H150" i="42"/>
  <c r="J149" i="42"/>
  <c r="K149" i="42" s="1"/>
  <c r="I149" i="42"/>
  <c r="H149" i="42"/>
  <c r="J148" i="42"/>
  <c r="K148" i="42" s="1"/>
  <c r="I148" i="42"/>
  <c r="H148" i="42"/>
  <c r="J147" i="42"/>
  <c r="I147" i="42"/>
  <c r="H147" i="42"/>
  <c r="J146" i="42"/>
  <c r="K146" i="42" s="1"/>
  <c r="I146" i="42"/>
  <c r="H146" i="42"/>
  <c r="J145" i="42"/>
  <c r="K145" i="42" s="1"/>
  <c r="I145" i="42"/>
  <c r="H145" i="42"/>
  <c r="J144" i="42"/>
  <c r="K144" i="42" s="1"/>
  <c r="I144" i="42"/>
  <c r="H144" i="42"/>
  <c r="J143" i="42"/>
  <c r="K143" i="42" s="1"/>
  <c r="I143" i="42"/>
  <c r="H143" i="42"/>
  <c r="J142" i="42"/>
  <c r="K142" i="42" s="1"/>
  <c r="I142" i="42"/>
  <c r="H142" i="42"/>
  <c r="J141" i="42"/>
  <c r="K141" i="42" s="1"/>
  <c r="I141" i="42"/>
  <c r="H141" i="42"/>
  <c r="J140" i="42"/>
  <c r="K140" i="42" s="1"/>
  <c r="I140" i="42"/>
  <c r="H140" i="42"/>
  <c r="J139" i="42"/>
  <c r="K139" i="42" s="1"/>
  <c r="I139" i="42"/>
  <c r="H139" i="42"/>
  <c r="J138" i="42"/>
  <c r="K138" i="42" s="1"/>
  <c r="I138" i="42"/>
  <c r="H138" i="42"/>
  <c r="J137" i="42"/>
  <c r="K137" i="42" s="1"/>
  <c r="I137" i="42"/>
  <c r="H137" i="42"/>
  <c r="J136" i="42"/>
  <c r="K136" i="42" s="1"/>
  <c r="I136" i="42"/>
  <c r="H136" i="42"/>
  <c r="J135" i="42"/>
  <c r="K135" i="42" s="1"/>
  <c r="I135" i="42"/>
  <c r="H135" i="42"/>
  <c r="J134" i="42"/>
  <c r="K134" i="42" s="1"/>
  <c r="I134" i="42"/>
  <c r="H134" i="42"/>
  <c r="J133" i="42"/>
  <c r="K133" i="42" s="1"/>
  <c r="I133" i="42"/>
  <c r="H133" i="42"/>
  <c r="J132" i="42"/>
  <c r="K132" i="42" s="1"/>
  <c r="I132" i="42"/>
  <c r="H132" i="42"/>
  <c r="J131" i="42"/>
  <c r="K131" i="42" s="1"/>
  <c r="I131" i="42"/>
  <c r="H131" i="42"/>
  <c r="J130" i="42"/>
  <c r="K130" i="42" s="1"/>
  <c r="I130" i="42"/>
  <c r="H130" i="42"/>
  <c r="J129" i="42"/>
  <c r="K129" i="42" s="1"/>
  <c r="I129" i="42"/>
  <c r="H129" i="42"/>
  <c r="J128" i="42"/>
  <c r="K128" i="42" s="1"/>
  <c r="I128" i="42"/>
  <c r="H128" i="42"/>
  <c r="J127" i="42"/>
  <c r="K127" i="42" s="1"/>
  <c r="I127" i="42"/>
  <c r="H127" i="42"/>
  <c r="J126" i="42"/>
  <c r="K126" i="42" s="1"/>
  <c r="I126" i="42"/>
  <c r="H126" i="42"/>
  <c r="J125" i="42"/>
  <c r="K125" i="42" s="1"/>
  <c r="I125" i="42"/>
  <c r="H125" i="42"/>
  <c r="J124" i="42"/>
  <c r="K124" i="42" s="1"/>
  <c r="I124" i="42"/>
  <c r="H124" i="42"/>
  <c r="J123" i="42"/>
  <c r="K123" i="42" s="1"/>
  <c r="I123" i="42"/>
  <c r="H123" i="42"/>
  <c r="J122" i="42"/>
  <c r="K122" i="42" s="1"/>
  <c r="I122" i="42"/>
  <c r="H122" i="42"/>
  <c r="J121" i="42"/>
  <c r="K121" i="42" s="1"/>
  <c r="I121" i="42"/>
  <c r="H121" i="42"/>
  <c r="J120" i="42"/>
  <c r="K120" i="42" s="1"/>
  <c r="I120" i="42"/>
  <c r="H120" i="42"/>
  <c r="J119" i="42"/>
  <c r="K119" i="42" s="1"/>
  <c r="I119" i="42"/>
  <c r="H119" i="42"/>
  <c r="J118" i="42"/>
  <c r="K118" i="42" s="1"/>
  <c r="I118" i="42"/>
  <c r="H118" i="42"/>
  <c r="J117" i="42"/>
  <c r="K117" i="42" s="1"/>
  <c r="I117" i="42"/>
  <c r="H117" i="42"/>
  <c r="J116" i="42"/>
  <c r="K116" i="42" s="1"/>
  <c r="I116" i="42"/>
  <c r="H116" i="42"/>
  <c r="J115" i="42"/>
  <c r="K115" i="42" s="1"/>
  <c r="I115" i="42"/>
  <c r="H115" i="42"/>
  <c r="J114" i="42"/>
  <c r="K114" i="42" s="1"/>
  <c r="I114" i="42"/>
  <c r="H114" i="42"/>
  <c r="J113" i="42"/>
  <c r="K113" i="42" s="1"/>
  <c r="I113" i="42"/>
  <c r="H113" i="42"/>
  <c r="J112" i="42"/>
  <c r="K112" i="42" s="1"/>
  <c r="I112" i="42"/>
  <c r="H112" i="42"/>
  <c r="J111" i="42"/>
  <c r="K111" i="42" s="1"/>
  <c r="I111" i="42"/>
  <c r="H111" i="42"/>
  <c r="J110" i="42"/>
  <c r="K110" i="42" s="1"/>
  <c r="I110" i="42"/>
  <c r="H110" i="42"/>
  <c r="J109" i="42"/>
  <c r="K109" i="42" s="1"/>
  <c r="I109" i="42"/>
  <c r="H109" i="42"/>
  <c r="J108" i="42"/>
  <c r="K108" i="42" s="1"/>
  <c r="I108" i="42"/>
  <c r="H108" i="42"/>
  <c r="J107" i="42"/>
  <c r="K107" i="42" s="1"/>
  <c r="I107" i="42"/>
  <c r="H107" i="42"/>
  <c r="J106" i="42"/>
  <c r="K106" i="42" s="1"/>
  <c r="I106" i="42"/>
  <c r="H106" i="42"/>
  <c r="J105" i="42"/>
  <c r="K105" i="42" s="1"/>
  <c r="I105" i="42"/>
  <c r="H105" i="42"/>
  <c r="J104" i="42"/>
  <c r="K104" i="42" s="1"/>
  <c r="I104" i="42"/>
  <c r="H104" i="42"/>
  <c r="J103" i="42"/>
  <c r="K103" i="42" s="1"/>
  <c r="I103" i="42"/>
  <c r="H103" i="42"/>
  <c r="J102" i="42"/>
  <c r="K102" i="42" s="1"/>
  <c r="I102" i="42"/>
  <c r="H102" i="42"/>
  <c r="J101" i="42"/>
  <c r="K101" i="42" s="1"/>
  <c r="I101" i="42"/>
  <c r="H101" i="42"/>
  <c r="J100" i="42"/>
  <c r="K100" i="42" s="1"/>
  <c r="I100" i="42"/>
  <c r="H100" i="42"/>
  <c r="J99" i="42"/>
  <c r="K99" i="42" s="1"/>
  <c r="I99" i="42"/>
  <c r="H99" i="42"/>
  <c r="J98" i="42"/>
  <c r="K98" i="42" s="1"/>
  <c r="I98" i="42"/>
  <c r="H98" i="42"/>
  <c r="J97" i="42"/>
  <c r="K97" i="42" s="1"/>
  <c r="I97" i="42"/>
  <c r="H97" i="42"/>
  <c r="J96" i="42"/>
  <c r="K96" i="42" s="1"/>
  <c r="I96" i="42"/>
  <c r="H96" i="42"/>
  <c r="J95" i="42"/>
  <c r="K95" i="42" s="1"/>
  <c r="I95" i="42"/>
  <c r="H95" i="42"/>
  <c r="J94" i="42"/>
  <c r="K94" i="42" s="1"/>
  <c r="I94" i="42"/>
  <c r="H94" i="42"/>
  <c r="J93" i="42"/>
  <c r="K93" i="42" s="1"/>
  <c r="I93" i="42"/>
  <c r="H93" i="42"/>
  <c r="J92" i="42"/>
  <c r="K92" i="42" s="1"/>
  <c r="I92" i="42"/>
  <c r="H92" i="42"/>
  <c r="J91" i="42"/>
  <c r="K91" i="42" s="1"/>
  <c r="I91" i="42"/>
  <c r="H91" i="42"/>
  <c r="J90" i="42"/>
  <c r="K90" i="42" s="1"/>
  <c r="I90" i="42"/>
  <c r="H90" i="42"/>
  <c r="J89" i="42"/>
  <c r="K89" i="42" s="1"/>
  <c r="I89" i="42"/>
  <c r="H89" i="42"/>
  <c r="J88" i="42"/>
  <c r="K88" i="42" s="1"/>
  <c r="I88" i="42"/>
  <c r="H88" i="42"/>
  <c r="J87" i="42"/>
  <c r="K87" i="42" s="1"/>
  <c r="I87" i="42"/>
  <c r="H87" i="42"/>
  <c r="J86" i="42"/>
  <c r="K86" i="42" s="1"/>
  <c r="I86" i="42"/>
  <c r="H86" i="42"/>
  <c r="J85" i="42"/>
  <c r="K85" i="42" s="1"/>
  <c r="I85" i="42"/>
  <c r="H85" i="42"/>
  <c r="J84" i="42"/>
  <c r="K84" i="42" s="1"/>
  <c r="I84" i="42"/>
  <c r="H84" i="42"/>
  <c r="J83" i="42"/>
  <c r="K83" i="42" s="1"/>
  <c r="I83" i="42"/>
  <c r="H83" i="42"/>
  <c r="J82" i="42"/>
  <c r="K82" i="42" s="1"/>
  <c r="I82" i="42"/>
  <c r="H82" i="42"/>
  <c r="J81" i="42"/>
  <c r="K81" i="42" s="1"/>
  <c r="I81" i="42"/>
  <c r="H81" i="42"/>
  <c r="J80" i="42"/>
  <c r="K80" i="42" s="1"/>
  <c r="I80" i="42"/>
  <c r="H80" i="42"/>
  <c r="J79" i="42"/>
  <c r="K79" i="42" s="1"/>
  <c r="I79" i="42"/>
  <c r="H79" i="42"/>
  <c r="J78" i="42"/>
  <c r="K78" i="42" s="1"/>
  <c r="I78" i="42"/>
  <c r="H78" i="42"/>
  <c r="J77" i="42"/>
  <c r="K77" i="42" s="1"/>
  <c r="I77" i="42"/>
  <c r="H77" i="42"/>
  <c r="J76" i="42"/>
  <c r="K76" i="42" s="1"/>
  <c r="I76" i="42"/>
  <c r="H76" i="42"/>
  <c r="J75" i="42"/>
  <c r="K75" i="42" s="1"/>
  <c r="I75" i="42"/>
  <c r="H75" i="42"/>
  <c r="J74" i="42"/>
  <c r="K74" i="42" s="1"/>
  <c r="I74" i="42"/>
  <c r="H74" i="42"/>
  <c r="J73" i="42"/>
  <c r="K73" i="42" s="1"/>
  <c r="I73" i="42"/>
  <c r="H73" i="42"/>
  <c r="J72" i="42"/>
  <c r="K72" i="42" s="1"/>
  <c r="I72" i="42"/>
  <c r="H72" i="42"/>
  <c r="J71" i="42"/>
  <c r="K71" i="42" s="1"/>
  <c r="I71" i="42"/>
  <c r="H71" i="42"/>
  <c r="J70" i="42"/>
  <c r="K70" i="42" s="1"/>
  <c r="I70" i="42"/>
  <c r="H70" i="42"/>
  <c r="J69" i="42"/>
  <c r="K69" i="42" s="1"/>
  <c r="I69" i="42"/>
  <c r="H69" i="42"/>
  <c r="J68" i="42"/>
  <c r="K68" i="42" s="1"/>
  <c r="I68" i="42"/>
  <c r="H68" i="42"/>
  <c r="J67" i="42"/>
  <c r="K67" i="42" s="1"/>
  <c r="I67" i="42"/>
  <c r="H67" i="42"/>
  <c r="J66" i="42"/>
  <c r="K66" i="42" s="1"/>
  <c r="I66" i="42"/>
  <c r="H66" i="42"/>
  <c r="J65" i="42"/>
  <c r="K65" i="42" s="1"/>
  <c r="I65" i="42"/>
  <c r="H65" i="42"/>
  <c r="J64" i="42"/>
  <c r="K64" i="42" s="1"/>
  <c r="I64" i="42"/>
  <c r="H64" i="42"/>
  <c r="J63" i="42"/>
  <c r="K63" i="42" s="1"/>
  <c r="I63" i="42"/>
  <c r="H63" i="42"/>
  <c r="J62" i="42"/>
  <c r="K62" i="42" s="1"/>
  <c r="I62" i="42"/>
  <c r="H62" i="42"/>
  <c r="J61" i="42"/>
  <c r="K61" i="42" s="1"/>
  <c r="I61" i="42"/>
  <c r="H61" i="42"/>
  <c r="J60" i="42"/>
  <c r="K60" i="42" s="1"/>
  <c r="I60" i="42"/>
  <c r="H60" i="42"/>
  <c r="J59" i="42"/>
  <c r="K59" i="42" s="1"/>
  <c r="I59" i="42"/>
  <c r="H59" i="42"/>
  <c r="J58" i="42"/>
  <c r="K58" i="42" s="1"/>
  <c r="I58" i="42"/>
  <c r="H58" i="42"/>
  <c r="J57" i="42"/>
  <c r="K57" i="42" s="1"/>
  <c r="I57" i="42"/>
  <c r="H57" i="42"/>
  <c r="J56" i="42"/>
  <c r="K56" i="42" s="1"/>
  <c r="I56" i="42"/>
  <c r="H56" i="42"/>
  <c r="J55" i="42"/>
  <c r="K55" i="42" s="1"/>
  <c r="I55" i="42"/>
  <c r="H55" i="42"/>
  <c r="J54" i="42"/>
  <c r="K54" i="42" s="1"/>
  <c r="I54" i="42"/>
  <c r="H54" i="42"/>
  <c r="J53" i="42"/>
  <c r="K53" i="42" s="1"/>
  <c r="I53" i="42"/>
  <c r="H53" i="42"/>
  <c r="J52" i="42"/>
  <c r="K52" i="42" s="1"/>
  <c r="I52" i="42"/>
  <c r="H52" i="42"/>
  <c r="J51" i="42"/>
  <c r="K51" i="42" s="1"/>
  <c r="I51" i="42"/>
  <c r="H51" i="42"/>
  <c r="J50" i="42"/>
  <c r="K50" i="42" s="1"/>
  <c r="I50" i="42"/>
  <c r="H50" i="42"/>
  <c r="J49" i="42"/>
  <c r="K49" i="42" s="1"/>
  <c r="I49" i="42"/>
  <c r="H49" i="42"/>
  <c r="J48" i="42"/>
  <c r="K48" i="42" s="1"/>
  <c r="I48" i="42"/>
  <c r="H48" i="42"/>
  <c r="J47" i="42"/>
  <c r="K47" i="42" s="1"/>
  <c r="I47" i="42"/>
  <c r="H47" i="42"/>
  <c r="J46" i="42"/>
  <c r="K46" i="42" s="1"/>
  <c r="I46" i="42"/>
  <c r="H46" i="42"/>
  <c r="J45" i="42"/>
  <c r="K45" i="42" s="1"/>
  <c r="I45" i="42"/>
  <c r="H45" i="42"/>
  <c r="J44" i="42"/>
  <c r="K44" i="42" s="1"/>
  <c r="I44" i="42"/>
  <c r="H44" i="42"/>
  <c r="J43" i="42"/>
  <c r="K43" i="42" s="1"/>
  <c r="I43" i="42"/>
  <c r="H43" i="42"/>
  <c r="J42" i="42"/>
  <c r="K42" i="42" s="1"/>
  <c r="I42" i="42"/>
  <c r="H42" i="42"/>
  <c r="J41" i="42"/>
  <c r="K41" i="42" s="1"/>
  <c r="I41" i="42"/>
  <c r="H41" i="42"/>
  <c r="J40" i="42"/>
  <c r="K40" i="42" s="1"/>
  <c r="I40" i="42"/>
  <c r="H40" i="42"/>
  <c r="J39" i="42"/>
  <c r="K39" i="42" s="1"/>
  <c r="I39" i="42"/>
  <c r="H39" i="42"/>
  <c r="J38" i="42"/>
  <c r="K38" i="42" s="1"/>
  <c r="I38" i="42"/>
  <c r="H38" i="42"/>
  <c r="J37" i="42"/>
  <c r="K37" i="42" s="1"/>
  <c r="I37" i="42"/>
  <c r="H37" i="42"/>
  <c r="J36" i="42"/>
  <c r="K36" i="42" s="1"/>
  <c r="I36" i="42"/>
  <c r="H36" i="42"/>
  <c r="J35" i="42"/>
  <c r="K35" i="42" s="1"/>
  <c r="I35" i="42"/>
  <c r="H35" i="42"/>
  <c r="J34" i="42"/>
  <c r="K34" i="42" s="1"/>
  <c r="I34" i="42"/>
  <c r="H34" i="42"/>
  <c r="J33" i="42"/>
  <c r="K33" i="42" s="1"/>
  <c r="I33" i="42"/>
  <c r="H33" i="42"/>
  <c r="J32" i="42"/>
  <c r="K32" i="42" s="1"/>
  <c r="I32" i="42"/>
  <c r="H32" i="42"/>
  <c r="J31" i="42"/>
  <c r="K31" i="42" s="1"/>
  <c r="I31" i="42"/>
  <c r="H31" i="42"/>
  <c r="J30" i="42"/>
  <c r="K30" i="42" s="1"/>
  <c r="I30" i="42"/>
  <c r="H30" i="42"/>
  <c r="J29" i="42"/>
  <c r="K29" i="42" s="1"/>
  <c r="I29" i="42"/>
  <c r="H29" i="42"/>
  <c r="J28" i="42"/>
  <c r="K28" i="42" s="1"/>
  <c r="I28" i="42"/>
  <c r="H28" i="42"/>
  <c r="J27" i="42"/>
  <c r="K27" i="42" s="1"/>
  <c r="I27" i="42"/>
  <c r="H27" i="42"/>
  <c r="J26" i="42"/>
  <c r="K26" i="42" s="1"/>
  <c r="I26" i="42"/>
  <c r="H26" i="42"/>
  <c r="J25" i="42"/>
  <c r="K25" i="42" s="1"/>
  <c r="I25" i="42"/>
  <c r="H25" i="42"/>
  <c r="J24" i="42"/>
  <c r="K24" i="42" s="1"/>
  <c r="I24" i="42"/>
  <c r="H24" i="42"/>
  <c r="J23" i="42"/>
  <c r="K23" i="42" s="1"/>
  <c r="I23" i="42"/>
  <c r="H23" i="42"/>
  <c r="J22" i="42"/>
  <c r="K22" i="42" s="1"/>
  <c r="I22" i="42"/>
  <c r="H22" i="42"/>
  <c r="J21" i="42"/>
  <c r="K21" i="42" s="1"/>
  <c r="I21" i="42"/>
  <c r="H21" i="42"/>
  <c r="J20" i="42"/>
  <c r="K20" i="42" s="1"/>
  <c r="I20" i="42"/>
  <c r="H20" i="42"/>
  <c r="J19" i="42"/>
  <c r="K19" i="42" s="1"/>
  <c r="I19" i="42"/>
  <c r="H19" i="42"/>
  <c r="J18" i="42"/>
  <c r="K18" i="42" s="1"/>
  <c r="I18" i="42"/>
  <c r="H18" i="42"/>
  <c r="J17" i="42"/>
  <c r="K17" i="42" s="1"/>
  <c r="I17" i="42"/>
  <c r="H17" i="42"/>
  <c r="J16" i="42"/>
  <c r="K16" i="42" s="1"/>
  <c r="I16" i="42"/>
  <c r="H16" i="42"/>
  <c r="J15" i="42"/>
  <c r="K15" i="42" s="1"/>
  <c r="I15" i="42"/>
  <c r="H15" i="42"/>
  <c r="J14" i="42"/>
  <c r="K14" i="42" s="1"/>
  <c r="I14" i="42"/>
  <c r="H14" i="42"/>
  <c r="J13" i="42"/>
  <c r="K13" i="42" s="1"/>
  <c r="I13" i="42"/>
  <c r="H13" i="42"/>
  <c r="J12" i="42"/>
  <c r="K12" i="42" s="1"/>
  <c r="I12" i="42"/>
  <c r="H12" i="42"/>
  <c r="J11" i="42"/>
  <c r="K11" i="42" s="1"/>
  <c r="I11" i="42"/>
  <c r="H11" i="42"/>
  <c r="J10" i="42"/>
  <c r="I10" i="42"/>
  <c r="H10" i="42"/>
  <c r="J9" i="42"/>
  <c r="I9" i="42"/>
  <c r="H9" i="42"/>
  <c r="J158" i="43"/>
  <c r="K158" i="43" s="1"/>
  <c r="I158" i="43"/>
  <c r="H158" i="43"/>
  <c r="J157" i="43"/>
  <c r="K157" i="43" s="1"/>
  <c r="I157" i="43"/>
  <c r="H157" i="43"/>
  <c r="J156" i="43"/>
  <c r="K156" i="43" s="1"/>
  <c r="I156" i="43"/>
  <c r="H156" i="43"/>
  <c r="J155" i="43"/>
  <c r="K155" i="43" s="1"/>
  <c r="I155" i="43"/>
  <c r="H155" i="43"/>
  <c r="J154" i="43"/>
  <c r="K154" i="43" s="1"/>
  <c r="I154" i="43"/>
  <c r="H154" i="43"/>
  <c r="J153" i="43"/>
  <c r="K153" i="43" s="1"/>
  <c r="I153" i="43"/>
  <c r="H153" i="43"/>
  <c r="J152" i="43"/>
  <c r="K152" i="43" s="1"/>
  <c r="I152" i="43"/>
  <c r="H152" i="43"/>
  <c r="J151" i="43"/>
  <c r="K151" i="43" s="1"/>
  <c r="I151" i="43"/>
  <c r="H151" i="43"/>
  <c r="J150" i="43"/>
  <c r="K150" i="43" s="1"/>
  <c r="I150" i="43"/>
  <c r="H150" i="43"/>
  <c r="J149" i="43"/>
  <c r="K149" i="43" s="1"/>
  <c r="I149" i="43"/>
  <c r="H149" i="43"/>
  <c r="J148" i="43"/>
  <c r="K148" i="43" s="1"/>
  <c r="I148" i="43"/>
  <c r="H148" i="43"/>
  <c r="J147" i="43"/>
  <c r="I147" i="43"/>
  <c r="H147" i="43"/>
  <c r="J146" i="43"/>
  <c r="K146" i="43" s="1"/>
  <c r="I146" i="43"/>
  <c r="H146" i="43"/>
  <c r="J145" i="43"/>
  <c r="K145" i="43" s="1"/>
  <c r="I145" i="43"/>
  <c r="H145" i="43"/>
  <c r="J144" i="43"/>
  <c r="K144" i="43" s="1"/>
  <c r="I144" i="43"/>
  <c r="H144" i="43"/>
  <c r="J143" i="43"/>
  <c r="K143" i="43" s="1"/>
  <c r="I143" i="43"/>
  <c r="H143" i="43"/>
  <c r="J142" i="43"/>
  <c r="K142" i="43" s="1"/>
  <c r="I142" i="43"/>
  <c r="H142" i="43"/>
  <c r="J141" i="43"/>
  <c r="K141" i="43" s="1"/>
  <c r="I141" i="43"/>
  <c r="H141" i="43"/>
  <c r="J140" i="43"/>
  <c r="K140" i="43" s="1"/>
  <c r="I140" i="43"/>
  <c r="H140" i="43"/>
  <c r="J139" i="43"/>
  <c r="K139" i="43" s="1"/>
  <c r="I139" i="43"/>
  <c r="H139" i="43"/>
  <c r="J138" i="43"/>
  <c r="K138" i="43" s="1"/>
  <c r="I138" i="43"/>
  <c r="H138" i="43"/>
  <c r="J137" i="43"/>
  <c r="K137" i="43" s="1"/>
  <c r="I137" i="43"/>
  <c r="H137" i="43"/>
  <c r="J136" i="43"/>
  <c r="K136" i="43" s="1"/>
  <c r="I136" i="43"/>
  <c r="H136" i="43"/>
  <c r="J135" i="43"/>
  <c r="K135" i="43" s="1"/>
  <c r="I135" i="43"/>
  <c r="H135" i="43"/>
  <c r="J134" i="43"/>
  <c r="K134" i="43" s="1"/>
  <c r="I134" i="43"/>
  <c r="H134" i="43"/>
  <c r="J133" i="43"/>
  <c r="K133" i="43" s="1"/>
  <c r="I133" i="43"/>
  <c r="H133" i="43"/>
  <c r="J132" i="43"/>
  <c r="K132" i="43" s="1"/>
  <c r="I132" i="43"/>
  <c r="H132" i="43"/>
  <c r="J131" i="43"/>
  <c r="K131" i="43" s="1"/>
  <c r="I131" i="43"/>
  <c r="H131" i="43"/>
  <c r="J130" i="43"/>
  <c r="K130" i="43" s="1"/>
  <c r="I130" i="43"/>
  <c r="H130" i="43"/>
  <c r="J129" i="43"/>
  <c r="K129" i="43" s="1"/>
  <c r="I129" i="43"/>
  <c r="H129" i="43"/>
  <c r="J128" i="43"/>
  <c r="K128" i="43" s="1"/>
  <c r="I128" i="43"/>
  <c r="H128" i="43"/>
  <c r="J127" i="43"/>
  <c r="K127" i="43" s="1"/>
  <c r="I127" i="43"/>
  <c r="H127" i="43"/>
  <c r="J126" i="43"/>
  <c r="K126" i="43" s="1"/>
  <c r="I126" i="43"/>
  <c r="H126" i="43"/>
  <c r="J125" i="43"/>
  <c r="K125" i="43" s="1"/>
  <c r="I125" i="43"/>
  <c r="H125" i="43"/>
  <c r="J124" i="43"/>
  <c r="K124" i="43" s="1"/>
  <c r="I124" i="43"/>
  <c r="H124" i="43"/>
  <c r="J123" i="43"/>
  <c r="K123" i="43" s="1"/>
  <c r="I123" i="43"/>
  <c r="H123" i="43"/>
  <c r="J122" i="43"/>
  <c r="K122" i="43" s="1"/>
  <c r="I122" i="43"/>
  <c r="H122" i="43"/>
  <c r="J121" i="43"/>
  <c r="K121" i="43" s="1"/>
  <c r="I121" i="43"/>
  <c r="H121" i="43"/>
  <c r="J120" i="43"/>
  <c r="K120" i="43" s="1"/>
  <c r="I120" i="43"/>
  <c r="H120" i="43"/>
  <c r="J119" i="43"/>
  <c r="K119" i="43" s="1"/>
  <c r="I119" i="43"/>
  <c r="H119" i="43"/>
  <c r="J118" i="43"/>
  <c r="K118" i="43" s="1"/>
  <c r="I118" i="43"/>
  <c r="H118" i="43"/>
  <c r="J117" i="43"/>
  <c r="K117" i="43" s="1"/>
  <c r="I117" i="43"/>
  <c r="H117" i="43"/>
  <c r="J116" i="43"/>
  <c r="K116" i="43" s="1"/>
  <c r="I116" i="43"/>
  <c r="H116" i="43"/>
  <c r="J115" i="43"/>
  <c r="K115" i="43" s="1"/>
  <c r="I115" i="43"/>
  <c r="H115" i="43"/>
  <c r="J114" i="43"/>
  <c r="K114" i="43" s="1"/>
  <c r="I114" i="43"/>
  <c r="H114" i="43"/>
  <c r="J113" i="43"/>
  <c r="K113" i="43" s="1"/>
  <c r="I113" i="43"/>
  <c r="H113" i="43"/>
  <c r="J112" i="43"/>
  <c r="K112" i="43" s="1"/>
  <c r="I112" i="43"/>
  <c r="H112" i="43"/>
  <c r="J111" i="43"/>
  <c r="K111" i="43" s="1"/>
  <c r="I111" i="43"/>
  <c r="H111" i="43"/>
  <c r="J110" i="43"/>
  <c r="K110" i="43" s="1"/>
  <c r="I110" i="43"/>
  <c r="H110" i="43"/>
  <c r="J109" i="43"/>
  <c r="K109" i="43" s="1"/>
  <c r="I109" i="43"/>
  <c r="H109" i="43"/>
  <c r="J108" i="43"/>
  <c r="K108" i="43" s="1"/>
  <c r="I108" i="43"/>
  <c r="H108" i="43"/>
  <c r="J107" i="43"/>
  <c r="K107" i="43" s="1"/>
  <c r="I107" i="43"/>
  <c r="H107" i="43"/>
  <c r="J106" i="43"/>
  <c r="K106" i="43" s="1"/>
  <c r="I106" i="43"/>
  <c r="H106" i="43"/>
  <c r="J105" i="43"/>
  <c r="K105" i="43" s="1"/>
  <c r="I105" i="43"/>
  <c r="H105" i="43"/>
  <c r="J104" i="43"/>
  <c r="K104" i="43" s="1"/>
  <c r="I104" i="43"/>
  <c r="H104" i="43"/>
  <c r="J103" i="43"/>
  <c r="K103" i="43" s="1"/>
  <c r="I103" i="43"/>
  <c r="H103" i="43"/>
  <c r="J102" i="43"/>
  <c r="K102" i="43" s="1"/>
  <c r="I102" i="43"/>
  <c r="H102" i="43"/>
  <c r="J101" i="43"/>
  <c r="K101" i="43" s="1"/>
  <c r="I101" i="43"/>
  <c r="H101" i="43"/>
  <c r="J100" i="43"/>
  <c r="K100" i="43" s="1"/>
  <c r="I100" i="43"/>
  <c r="H100" i="43"/>
  <c r="J99" i="43"/>
  <c r="K99" i="43" s="1"/>
  <c r="I99" i="43"/>
  <c r="H99" i="43"/>
  <c r="J98" i="43"/>
  <c r="K98" i="43" s="1"/>
  <c r="I98" i="43"/>
  <c r="H98" i="43"/>
  <c r="J97" i="43"/>
  <c r="K97" i="43" s="1"/>
  <c r="I97" i="43"/>
  <c r="H97" i="43"/>
  <c r="J96" i="43"/>
  <c r="K96" i="43" s="1"/>
  <c r="I96" i="43"/>
  <c r="H96" i="43"/>
  <c r="K95" i="43"/>
  <c r="J95" i="43"/>
  <c r="I95" i="43"/>
  <c r="H95" i="43"/>
  <c r="J94" i="43"/>
  <c r="K94" i="43" s="1"/>
  <c r="I94" i="43"/>
  <c r="H94" i="43"/>
  <c r="J93" i="43"/>
  <c r="K93" i="43" s="1"/>
  <c r="I93" i="43"/>
  <c r="H93" i="43"/>
  <c r="J92" i="43"/>
  <c r="K92" i="43" s="1"/>
  <c r="I92" i="43"/>
  <c r="H92" i="43"/>
  <c r="J91" i="43"/>
  <c r="K91" i="43" s="1"/>
  <c r="I91" i="43"/>
  <c r="H91" i="43"/>
  <c r="J90" i="43"/>
  <c r="K90" i="43" s="1"/>
  <c r="I90" i="43"/>
  <c r="H90" i="43"/>
  <c r="J89" i="43"/>
  <c r="K89" i="43" s="1"/>
  <c r="I89" i="43"/>
  <c r="H89" i="43"/>
  <c r="J88" i="43"/>
  <c r="K88" i="43" s="1"/>
  <c r="I88" i="43"/>
  <c r="H88" i="43"/>
  <c r="J87" i="43"/>
  <c r="K87" i="43" s="1"/>
  <c r="I87" i="43"/>
  <c r="H87" i="43"/>
  <c r="J86" i="43"/>
  <c r="K86" i="43" s="1"/>
  <c r="I86" i="43"/>
  <c r="H86" i="43"/>
  <c r="J85" i="43"/>
  <c r="K85" i="43" s="1"/>
  <c r="I85" i="43"/>
  <c r="H85" i="43"/>
  <c r="J84" i="43"/>
  <c r="K84" i="43" s="1"/>
  <c r="I84" i="43"/>
  <c r="H84" i="43"/>
  <c r="J83" i="43"/>
  <c r="K83" i="43" s="1"/>
  <c r="I83" i="43"/>
  <c r="H83" i="43"/>
  <c r="J82" i="43"/>
  <c r="K82" i="43" s="1"/>
  <c r="I82" i="43"/>
  <c r="H82" i="43"/>
  <c r="J81" i="43"/>
  <c r="K81" i="43" s="1"/>
  <c r="I81" i="43"/>
  <c r="H81" i="43"/>
  <c r="J80" i="43"/>
  <c r="K80" i="43" s="1"/>
  <c r="I80" i="43"/>
  <c r="H80" i="43"/>
  <c r="J79" i="43"/>
  <c r="K79" i="43" s="1"/>
  <c r="I79" i="43"/>
  <c r="H79" i="43"/>
  <c r="J78" i="43"/>
  <c r="K78" i="43" s="1"/>
  <c r="I78" i="43"/>
  <c r="H78" i="43"/>
  <c r="J77" i="43"/>
  <c r="K77" i="43" s="1"/>
  <c r="I77" i="43"/>
  <c r="H77" i="43"/>
  <c r="J76" i="43"/>
  <c r="K76" i="43" s="1"/>
  <c r="I76" i="43"/>
  <c r="H76" i="43"/>
  <c r="J75" i="43"/>
  <c r="K75" i="43" s="1"/>
  <c r="I75" i="43"/>
  <c r="H75" i="43"/>
  <c r="J74" i="43"/>
  <c r="K74" i="43" s="1"/>
  <c r="I74" i="43"/>
  <c r="H74" i="43"/>
  <c r="J73" i="43"/>
  <c r="K73" i="43" s="1"/>
  <c r="I73" i="43"/>
  <c r="H73" i="43"/>
  <c r="J72" i="43"/>
  <c r="K72" i="43" s="1"/>
  <c r="I72" i="43"/>
  <c r="H72" i="43"/>
  <c r="J71" i="43"/>
  <c r="K71" i="43" s="1"/>
  <c r="I71" i="43"/>
  <c r="H71" i="43"/>
  <c r="J70" i="43"/>
  <c r="K70" i="43" s="1"/>
  <c r="I70" i="43"/>
  <c r="H70" i="43"/>
  <c r="J69" i="43"/>
  <c r="K69" i="43" s="1"/>
  <c r="I69" i="43"/>
  <c r="H69" i="43"/>
  <c r="J68" i="43"/>
  <c r="K68" i="43" s="1"/>
  <c r="I68" i="43"/>
  <c r="H68" i="43"/>
  <c r="J67" i="43"/>
  <c r="K67" i="43" s="1"/>
  <c r="I67" i="43"/>
  <c r="H67" i="43"/>
  <c r="J66" i="43"/>
  <c r="K66" i="43" s="1"/>
  <c r="I66" i="43"/>
  <c r="H66" i="43"/>
  <c r="J65" i="43"/>
  <c r="K65" i="43" s="1"/>
  <c r="I65" i="43"/>
  <c r="H65" i="43"/>
  <c r="J64" i="43"/>
  <c r="K64" i="43" s="1"/>
  <c r="I64" i="43"/>
  <c r="H64" i="43"/>
  <c r="J63" i="43"/>
  <c r="K63" i="43" s="1"/>
  <c r="I63" i="43"/>
  <c r="H63" i="43"/>
  <c r="J62" i="43"/>
  <c r="K62" i="43" s="1"/>
  <c r="I62" i="43"/>
  <c r="H62" i="43"/>
  <c r="J61" i="43"/>
  <c r="K61" i="43" s="1"/>
  <c r="I61" i="43"/>
  <c r="H61" i="43"/>
  <c r="J60" i="43"/>
  <c r="K60" i="43" s="1"/>
  <c r="I60" i="43"/>
  <c r="H60" i="43"/>
  <c r="J59" i="43"/>
  <c r="K59" i="43" s="1"/>
  <c r="I59" i="43"/>
  <c r="H59" i="43"/>
  <c r="J58" i="43"/>
  <c r="K58" i="43" s="1"/>
  <c r="I58" i="43"/>
  <c r="H58" i="43"/>
  <c r="J57" i="43"/>
  <c r="K57" i="43" s="1"/>
  <c r="I57" i="43"/>
  <c r="H57" i="43"/>
  <c r="J56" i="43"/>
  <c r="K56" i="43" s="1"/>
  <c r="I56" i="43"/>
  <c r="H56" i="43"/>
  <c r="J55" i="43"/>
  <c r="K55" i="43" s="1"/>
  <c r="I55" i="43"/>
  <c r="H55" i="43"/>
  <c r="J54" i="43"/>
  <c r="K54" i="43" s="1"/>
  <c r="I54" i="43"/>
  <c r="H54" i="43"/>
  <c r="J53" i="43"/>
  <c r="K53" i="43" s="1"/>
  <c r="I53" i="43"/>
  <c r="H53" i="43"/>
  <c r="J52" i="43"/>
  <c r="K52" i="43" s="1"/>
  <c r="I52" i="43"/>
  <c r="H52" i="43"/>
  <c r="J51" i="43"/>
  <c r="K51" i="43" s="1"/>
  <c r="I51" i="43"/>
  <c r="H51" i="43"/>
  <c r="J50" i="43"/>
  <c r="K50" i="43" s="1"/>
  <c r="I50" i="43"/>
  <c r="H50" i="43"/>
  <c r="J49" i="43"/>
  <c r="K49" i="43" s="1"/>
  <c r="I49" i="43"/>
  <c r="H49" i="43"/>
  <c r="J48" i="43"/>
  <c r="K48" i="43" s="1"/>
  <c r="I48" i="43"/>
  <c r="H48" i="43"/>
  <c r="J47" i="43"/>
  <c r="K47" i="43" s="1"/>
  <c r="I47" i="43"/>
  <c r="H47" i="43"/>
  <c r="J46" i="43"/>
  <c r="K46" i="43" s="1"/>
  <c r="I46" i="43"/>
  <c r="H46" i="43"/>
  <c r="J45" i="43"/>
  <c r="K45" i="43" s="1"/>
  <c r="I45" i="43"/>
  <c r="H45" i="43"/>
  <c r="J44" i="43"/>
  <c r="K44" i="43" s="1"/>
  <c r="I44" i="43"/>
  <c r="H44" i="43"/>
  <c r="J43" i="43"/>
  <c r="K43" i="43" s="1"/>
  <c r="I43" i="43"/>
  <c r="H43" i="43"/>
  <c r="J42" i="43"/>
  <c r="K42" i="43" s="1"/>
  <c r="I42" i="43"/>
  <c r="H42" i="43"/>
  <c r="J41" i="43"/>
  <c r="K41" i="43" s="1"/>
  <c r="I41" i="43"/>
  <c r="H41" i="43"/>
  <c r="J40" i="43"/>
  <c r="K40" i="43" s="1"/>
  <c r="I40" i="43"/>
  <c r="H40" i="43"/>
  <c r="J39" i="43"/>
  <c r="K39" i="43" s="1"/>
  <c r="I39" i="43"/>
  <c r="H39" i="43"/>
  <c r="J38" i="43"/>
  <c r="K38" i="43" s="1"/>
  <c r="I38" i="43"/>
  <c r="H38" i="43"/>
  <c r="J37" i="43"/>
  <c r="K37" i="43" s="1"/>
  <c r="I37" i="43"/>
  <c r="H37" i="43"/>
  <c r="J36" i="43"/>
  <c r="K36" i="43" s="1"/>
  <c r="I36" i="43"/>
  <c r="H36" i="43"/>
  <c r="J35" i="43"/>
  <c r="K35" i="43" s="1"/>
  <c r="I35" i="43"/>
  <c r="H35" i="43"/>
  <c r="J34" i="43"/>
  <c r="K34" i="43" s="1"/>
  <c r="I34" i="43"/>
  <c r="H34" i="43"/>
  <c r="J33" i="43"/>
  <c r="K33" i="43" s="1"/>
  <c r="I33" i="43"/>
  <c r="H33" i="43"/>
  <c r="J32" i="43"/>
  <c r="K32" i="43" s="1"/>
  <c r="I32" i="43"/>
  <c r="H32" i="43"/>
  <c r="J31" i="43"/>
  <c r="K31" i="43" s="1"/>
  <c r="I31" i="43"/>
  <c r="H31" i="43"/>
  <c r="J30" i="43"/>
  <c r="K30" i="43" s="1"/>
  <c r="I30" i="43"/>
  <c r="H30" i="43"/>
  <c r="J29" i="43"/>
  <c r="K29" i="43" s="1"/>
  <c r="I29" i="43"/>
  <c r="H29" i="43"/>
  <c r="J28" i="43"/>
  <c r="K28" i="43" s="1"/>
  <c r="I28" i="43"/>
  <c r="H28" i="43"/>
  <c r="J27" i="43"/>
  <c r="K27" i="43" s="1"/>
  <c r="I27" i="43"/>
  <c r="H27" i="43"/>
  <c r="J26" i="43"/>
  <c r="K26" i="43" s="1"/>
  <c r="I26" i="43"/>
  <c r="H26" i="43"/>
  <c r="J25" i="43"/>
  <c r="K25" i="43" s="1"/>
  <c r="I25" i="43"/>
  <c r="H25" i="43"/>
  <c r="J24" i="43"/>
  <c r="K24" i="43" s="1"/>
  <c r="I24" i="43"/>
  <c r="H24" i="43"/>
  <c r="J23" i="43"/>
  <c r="K23" i="43" s="1"/>
  <c r="I23" i="43"/>
  <c r="H23" i="43"/>
  <c r="J22" i="43"/>
  <c r="K22" i="43" s="1"/>
  <c r="I22" i="43"/>
  <c r="H22" i="43"/>
  <c r="J21" i="43"/>
  <c r="K21" i="43" s="1"/>
  <c r="I21" i="43"/>
  <c r="H21" i="43"/>
  <c r="J20" i="43"/>
  <c r="K20" i="43" s="1"/>
  <c r="I20" i="43"/>
  <c r="H20" i="43"/>
  <c r="J19" i="43"/>
  <c r="K19" i="43" s="1"/>
  <c r="I19" i="43"/>
  <c r="H19" i="43"/>
  <c r="J18" i="43"/>
  <c r="K18" i="43" s="1"/>
  <c r="I18" i="43"/>
  <c r="H18" i="43"/>
  <c r="J17" i="43"/>
  <c r="K17" i="43" s="1"/>
  <c r="I17" i="43"/>
  <c r="H17" i="43"/>
  <c r="J16" i="43"/>
  <c r="K16" i="43" s="1"/>
  <c r="I16" i="43"/>
  <c r="H16" i="43"/>
  <c r="J15" i="43"/>
  <c r="K15" i="43" s="1"/>
  <c r="I15" i="43"/>
  <c r="H15" i="43"/>
  <c r="J14" i="43"/>
  <c r="K14" i="43" s="1"/>
  <c r="I14" i="43"/>
  <c r="H14" i="43"/>
  <c r="J13" i="43"/>
  <c r="K13" i="43" s="1"/>
  <c r="I13" i="43"/>
  <c r="H13" i="43"/>
  <c r="J12" i="43"/>
  <c r="K12" i="43" s="1"/>
  <c r="I12" i="43"/>
  <c r="H12" i="43"/>
  <c r="J11" i="43"/>
  <c r="K11" i="43" s="1"/>
  <c r="I11" i="43"/>
  <c r="H11" i="43"/>
  <c r="J10" i="43"/>
  <c r="I10" i="43"/>
  <c r="H10" i="43"/>
  <c r="J9" i="43"/>
  <c r="I9" i="43"/>
  <c r="H9" i="43"/>
  <c r="J158" i="44"/>
  <c r="K158" i="44" s="1"/>
  <c r="I158" i="44"/>
  <c r="H158" i="44"/>
  <c r="J157" i="44"/>
  <c r="K157" i="44" s="1"/>
  <c r="I157" i="44"/>
  <c r="H157" i="44"/>
  <c r="J156" i="44"/>
  <c r="K156" i="44" s="1"/>
  <c r="I156" i="44"/>
  <c r="H156" i="44"/>
  <c r="J155" i="44"/>
  <c r="K155" i="44" s="1"/>
  <c r="I155" i="44"/>
  <c r="H155" i="44"/>
  <c r="J154" i="44"/>
  <c r="K154" i="44" s="1"/>
  <c r="I154" i="44"/>
  <c r="H154" i="44"/>
  <c r="J153" i="44"/>
  <c r="K153" i="44" s="1"/>
  <c r="I153" i="44"/>
  <c r="H153" i="44"/>
  <c r="J152" i="44"/>
  <c r="K152" i="44" s="1"/>
  <c r="I152" i="44"/>
  <c r="H152" i="44"/>
  <c r="J151" i="44"/>
  <c r="K151" i="44" s="1"/>
  <c r="I151" i="44"/>
  <c r="H151" i="44"/>
  <c r="J150" i="44"/>
  <c r="K150" i="44" s="1"/>
  <c r="I150" i="44"/>
  <c r="H150" i="44"/>
  <c r="J149" i="44"/>
  <c r="K149" i="44" s="1"/>
  <c r="I149" i="44"/>
  <c r="H149" i="44"/>
  <c r="J148" i="44"/>
  <c r="K148" i="44" s="1"/>
  <c r="I148" i="44"/>
  <c r="H148" i="44"/>
  <c r="J147" i="44"/>
  <c r="I147" i="44"/>
  <c r="H147" i="44"/>
  <c r="J146" i="44"/>
  <c r="K146" i="44" s="1"/>
  <c r="I146" i="44"/>
  <c r="H146" i="44"/>
  <c r="J145" i="44"/>
  <c r="K145" i="44" s="1"/>
  <c r="I145" i="44"/>
  <c r="H145" i="44"/>
  <c r="J144" i="44"/>
  <c r="K144" i="44" s="1"/>
  <c r="I144" i="44"/>
  <c r="H144" i="44"/>
  <c r="J143" i="44"/>
  <c r="K143" i="44" s="1"/>
  <c r="I143" i="44"/>
  <c r="H143" i="44"/>
  <c r="J142" i="44"/>
  <c r="K142" i="44" s="1"/>
  <c r="I142" i="44"/>
  <c r="H142" i="44"/>
  <c r="J141" i="44"/>
  <c r="K141" i="44" s="1"/>
  <c r="I141" i="44"/>
  <c r="H141" i="44"/>
  <c r="J140" i="44"/>
  <c r="K140" i="44" s="1"/>
  <c r="I140" i="44"/>
  <c r="H140" i="44"/>
  <c r="J139" i="44"/>
  <c r="K139" i="44" s="1"/>
  <c r="I139" i="44"/>
  <c r="H139" i="44"/>
  <c r="J138" i="44"/>
  <c r="K138" i="44" s="1"/>
  <c r="I138" i="44"/>
  <c r="H138" i="44"/>
  <c r="J137" i="44"/>
  <c r="K137" i="44" s="1"/>
  <c r="I137" i="44"/>
  <c r="H137" i="44"/>
  <c r="J136" i="44"/>
  <c r="K136" i="44" s="1"/>
  <c r="I136" i="44"/>
  <c r="H136" i="44"/>
  <c r="J135" i="44"/>
  <c r="K135" i="44" s="1"/>
  <c r="I135" i="44"/>
  <c r="H135" i="44"/>
  <c r="J134" i="44"/>
  <c r="K134" i="44" s="1"/>
  <c r="I134" i="44"/>
  <c r="H134" i="44"/>
  <c r="J133" i="44"/>
  <c r="K133" i="44" s="1"/>
  <c r="I133" i="44"/>
  <c r="H133" i="44"/>
  <c r="J132" i="44"/>
  <c r="K132" i="44" s="1"/>
  <c r="I132" i="44"/>
  <c r="H132" i="44"/>
  <c r="J131" i="44"/>
  <c r="K131" i="44" s="1"/>
  <c r="I131" i="44"/>
  <c r="H131" i="44"/>
  <c r="J130" i="44"/>
  <c r="K130" i="44" s="1"/>
  <c r="I130" i="44"/>
  <c r="H130" i="44"/>
  <c r="J129" i="44"/>
  <c r="K129" i="44" s="1"/>
  <c r="I129" i="44"/>
  <c r="H129" i="44"/>
  <c r="J128" i="44"/>
  <c r="K128" i="44" s="1"/>
  <c r="I128" i="44"/>
  <c r="H128" i="44"/>
  <c r="J127" i="44"/>
  <c r="K127" i="44" s="1"/>
  <c r="I127" i="44"/>
  <c r="H127" i="44"/>
  <c r="J126" i="44"/>
  <c r="K126" i="44" s="1"/>
  <c r="I126" i="44"/>
  <c r="H126" i="44"/>
  <c r="J125" i="44"/>
  <c r="K125" i="44" s="1"/>
  <c r="I125" i="44"/>
  <c r="H125" i="44"/>
  <c r="J124" i="44"/>
  <c r="K124" i="44" s="1"/>
  <c r="I124" i="44"/>
  <c r="H124" i="44"/>
  <c r="J123" i="44"/>
  <c r="K123" i="44" s="1"/>
  <c r="I123" i="44"/>
  <c r="H123" i="44"/>
  <c r="J122" i="44"/>
  <c r="K122" i="44" s="1"/>
  <c r="I122" i="44"/>
  <c r="H122" i="44"/>
  <c r="J121" i="44"/>
  <c r="K121" i="44" s="1"/>
  <c r="I121" i="44"/>
  <c r="H121" i="44"/>
  <c r="J120" i="44"/>
  <c r="K120" i="44" s="1"/>
  <c r="I120" i="44"/>
  <c r="H120" i="44"/>
  <c r="J119" i="44"/>
  <c r="K119" i="44" s="1"/>
  <c r="I119" i="44"/>
  <c r="H119" i="44"/>
  <c r="J118" i="44"/>
  <c r="K118" i="44" s="1"/>
  <c r="I118" i="44"/>
  <c r="H118" i="44"/>
  <c r="J117" i="44"/>
  <c r="K117" i="44" s="1"/>
  <c r="I117" i="44"/>
  <c r="H117" i="44"/>
  <c r="J116" i="44"/>
  <c r="K116" i="44" s="1"/>
  <c r="I116" i="44"/>
  <c r="H116" i="44"/>
  <c r="J115" i="44"/>
  <c r="K115" i="44" s="1"/>
  <c r="I115" i="44"/>
  <c r="H115" i="44"/>
  <c r="J114" i="44"/>
  <c r="K114" i="44" s="1"/>
  <c r="I114" i="44"/>
  <c r="H114" i="44"/>
  <c r="J113" i="44"/>
  <c r="K113" i="44" s="1"/>
  <c r="I113" i="44"/>
  <c r="H113" i="44"/>
  <c r="J112" i="44"/>
  <c r="K112" i="44" s="1"/>
  <c r="I112" i="44"/>
  <c r="H112" i="44"/>
  <c r="J111" i="44"/>
  <c r="K111" i="44" s="1"/>
  <c r="I111" i="44"/>
  <c r="H111" i="44"/>
  <c r="J110" i="44"/>
  <c r="K110" i="44" s="1"/>
  <c r="I110" i="44"/>
  <c r="H110" i="44"/>
  <c r="J109" i="44"/>
  <c r="K109" i="44" s="1"/>
  <c r="I109" i="44"/>
  <c r="H109" i="44"/>
  <c r="J108" i="44"/>
  <c r="K108" i="44" s="1"/>
  <c r="I108" i="44"/>
  <c r="H108" i="44"/>
  <c r="J107" i="44"/>
  <c r="K107" i="44" s="1"/>
  <c r="I107" i="44"/>
  <c r="H107" i="44"/>
  <c r="J106" i="44"/>
  <c r="K106" i="44" s="1"/>
  <c r="I106" i="44"/>
  <c r="H106" i="44"/>
  <c r="J105" i="44"/>
  <c r="K105" i="44" s="1"/>
  <c r="I105" i="44"/>
  <c r="H105" i="44"/>
  <c r="J104" i="44"/>
  <c r="K104" i="44" s="1"/>
  <c r="I104" i="44"/>
  <c r="H104" i="44"/>
  <c r="J103" i="44"/>
  <c r="K103" i="44" s="1"/>
  <c r="I103" i="44"/>
  <c r="H103" i="44"/>
  <c r="J102" i="44"/>
  <c r="K102" i="44" s="1"/>
  <c r="I102" i="44"/>
  <c r="H102" i="44"/>
  <c r="J101" i="44"/>
  <c r="K101" i="44" s="1"/>
  <c r="I101" i="44"/>
  <c r="H101" i="44"/>
  <c r="J100" i="44"/>
  <c r="K100" i="44" s="1"/>
  <c r="I100" i="44"/>
  <c r="H100" i="44"/>
  <c r="J99" i="44"/>
  <c r="K99" i="44" s="1"/>
  <c r="I99" i="44"/>
  <c r="H99" i="44"/>
  <c r="J98" i="44"/>
  <c r="K98" i="44" s="1"/>
  <c r="I98" i="44"/>
  <c r="H98" i="44"/>
  <c r="J97" i="44"/>
  <c r="K97" i="44" s="1"/>
  <c r="I97" i="44"/>
  <c r="H97" i="44"/>
  <c r="J96" i="44"/>
  <c r="K96" i="44" s="1"/>
  <c r="I96" i="44"/>
  <c r="H96" i="44"/>
  <c r="J95" i="44"/>
  <c r="K95" i="44" s="1"/>
  <c r="I95" i="44"/>
  <c r="H95" i="44"/>
  <c r="J94" i="44"/>
  <c r="K94" i="44" s="1"/>
  <c r="I94" i="44"/>
  <c r="H94" i="44"/>
  <c r="J93" i="44"/>
  <c r="K93" i="44" s="1"/>
  <c r="I93" i="44"/>
  <c r="H93" i="44"/>
  <c r="J92" i="44"/>
  <c r="K92" i="44" s="1"/>
  <c r="I92" i="44"/>
  <c r="H92" i="44"/>
  <c r="J91" i="44"/>
  <c r="K91" i="44" s="1"/>
  <c r="I91" i="44"/>
  <c r="H91" i="44"/>
  <c r="J90" i="44"/>
  <c r="K90" i="44" s="1"/>
  <c r="I90" i="44"/>
  <c r="H90" i="44"/>
  <c r="J89" i="44"/>
  <c r="K89" i="44" s="1"/>
  <c r="I89" i="44"/>
  <c r="H89" i="44"/>
  <c r="J88" i="44"/>
  <c r="K88" i="44" s="1"/>
  <c r="I88" i="44"/>
  <c r="H88" i="44"/>
  <c r="J87" i="44"/>
  <c r="K87" i="44" s="1"/>
  <c r="I87" i="44"/>
  <c r="H87" i="44"/>
  <c r="J86" i="44"/>
  <c r="K86" i="44" s="1"/>
  <c r="I86" i="44"/>
  <c r="H86" i="44"/>
  <c r="J85" i="44"/>
  <c r="K85" i="44" s="1"/>
  <c r="I85" i="44"/>
  <c r="H85" i="44"/>
  <c r="J84" i="44"/>
  <c r="K84" i="44" s="1"/>
  <c r="I84" i="44"/>
  <c r="H84" i="44"/>
  <c r="J83" i="44"/>
  <c r="K83" i="44" s="1"/>
  <c r="I83" i="44"/>
  <c r="H83" i="44"/>
  <c r="J82" i="44"/>
  <c r="K82" i="44" s="1"/>
  <c r="I82" i="44"/>
  <c r="H82" i="44"/>
  <c r="J81" i="44"/>
  <c r="K81" i="44" s="1"/>
  <c r="I81" i="44"/>
  <c r="H81" i="44"/>
  <c r="J80" i="44"/>
  <c r="K80" i="44" s="1"/>
  <c r="I80" i="44"/>
  <c r="H80" i="44"/>
  <c r="J79" i="44"/>
  <c r="K79" i="44" s="1"/>
  <c r="I79" i="44"/>
  <c r="H79" i="44"/>
  <c r="J78" i="44"/>
  <c r="K78" i="44" s="1"/>
  <c r="I78" i="44"/>
  <c r="H78" i="44"/>
  <c r="J77" i="44"/>
  <c r="K77" i="44" s="1"/>
  <c r="I77" i="44"/>
  <c r="H77" i="44"/>
  <c r="J76" i="44"/>
  <c r="K76" i="44" s="1"/>
  <c r="I76" i="44"/>
  <c r="H76" i="44"/>
  <c r="J75" i="44"/>
  <c r="K75" i="44" s="1"/>
  <c r="I75" i="44"/>
  <c r="H75" i="44"/>
  <c r="J74" i="44"/>
  <c r="K74" i="44" s="1"/>
  <c r="I74" i="44"/>
  <c r="H74" i="44"/>
  <c r="J73" i="44"/>
  <c r="K73" i="44" s="1"/>
  <c r="I73" i="44"/>
  <c r="H73" i="44"/>
  <c r="J72" i="44"/>
  <c r="K72" i="44" s="1"/>
  <c r="I72" i="44"/>
  <c r="H72" i="44"/>
  <c r="J71" i="44"/>
  <c r="K71" i="44" s="1"/>
  <c r="I71" i="44"/>
  <c r="H71" i="44"/>
  <c r="J70" i="44"/>
  <c r="K70" i="44" s="1"/>
  <c r="I70" i="44"/>
  <c r="H70" i="44"/>
  <c r="J69" i="44"/>
  <c r="K69" i="44" s="1"/>
  <c r="I69" i="44"/>
  <c r="H69" i="44"/>
  <c r="J68" i="44"/>
  <c r="K68" i="44" s="1"/>
  <c r="I68" i="44"/>
  <c r="H68" i="44"/>
  <c r="J67" i="44"/>
  <c r="K67" i="44" s="1"/>
  <c r="I67" i="44"/>
  <c r="H67" i="44"/>
  <c r="J66" i="44"/>
  <c r="K66" i="44" s="1"/>
  <c r="I66" i="44"/>
  <c r="H66" i="44"/>
  <c r="J65" i="44"/>
  <c r="K65" i="44" s="1"/>
  <c r="I65" i="44"/>
  <c r="H65" i="44"/>
  <c r="J64" i="44"/>
  <c r="K64" i="44" s="1"/>
  <c r="I64" i="44"/>
  <c r="H64" i="44"/>
  <c r="J63" i="44"/>
  <c r="K63" i="44" s="1"/>
  <c r="I63" i="44"/>
  <c r="H63" i="44"/>
  <c r="J62" i="44"/>
  <c r="K62" i="44" s="1"/>
  <c r="I62" i="44"/>
  <c r="H62" i="44"/>
  <c r="J61" i="44"/>
  <c r="K61" i="44" s="1"/>
  <c r="I61" i="44"/>
  <c r="H61" i="44"/>
  <c r="J60" i="44"/>
  <c r="K60" i="44" s="1"/>
  <c r="I60" i="44"/>
  <c r="H60" i="44"/>
  <c r="J59" i="44"/>
  <c r="K59" i="44" s="1"/>
  <c r="I59" i="44"/>
  <c r="H59" i="44"/>
  <c r="J58" i="44"/>
  <c r="K58" i="44" s="1"/>
  <c r="I58" i="44"/>
  <c r="H58" i="44"/>
  <c r="J57" i="44"/>
  <c r="K57" i="44" s="1"/>
  <c r="I57" i="44"/>
  <c r="H57" i="44"/>
  <c r="J56" i="44"/>
  <c r="K56" i="44" s="1"/>
  <c r="I56" i="44"/>
  <c r="H56" i="44"/>
  <c r="J55" i="44"/>
  <c r="K55" i="44" s="1"/>
  <c r="I55" i="44"/>
  <c r="H55" i="44"/>
  <c r="J54" i="44"/>
  <c r="K54" i="44" s="1"/>
  <c r="I54" i="44"/>
  <c r="H54" i="44"/>
  <c r="J53" i="44"/>
  <c r="K53" i="44" s="1"/>
  <c r="I53" i="44"/>
  <c r="H53" i="44"/>
  <c r="J52" i="44"/>
  <c r="K52" i="44" s="1"/>
  <c r="I52" i="44"/>
  <c r="H52" i="44"/>
  <c r="J51" i="44"/>
  <c r="K51" i="44" s="1"/>
  <c r="I51" i="44"/>
  <c r="H51" i="44"/>
  <c r="J50" i="44"/>
  <c r="K50" i="44" s="1"/>
  <c r="I50" i="44"/>
  <c r="H50" i="44"/>
  <c r="J49" i="44"/>
  <c r="K49" i="44" s="1"/>
  <c r="I49" i="44"/>
  <c r="H49" i="44"/>
  <c r="J48" i="44"/>
  <c r="K48" i="44" s="1"/>
  <c r="I48" i="44"/>
  <c r="H48" i="44"/>
  <c r="J47" i="44"/>
  <c r="K47" i="44" s="1"/>
  <c r="I47" i="44"/>
  <c r="H47" i="44"/>
  <c r="J46" i="44"/>
  <c r="K46" i="44" s="1"/>
  <c r="I46" i="44"/>
  <c r="H46" i="44"/>
  <c r="J45" i="44"/>
  <c r="K45" i="44" s="1"/>
  <c r="I45" i="44"/>
  <c r="H45" i="44"/>
  <c r="J44" i="44"/>
  <c r="K44" i="44" s="1"/>
  <c r="I44" i="44"/>
  <c r="H44" i="44"/>
  <c r="J43" i="44"/>
  <c r="K43" i="44" s="1"/>
  <c r="I43" i="44"/>
  <c r="H43" i="44"/>
  <c r="J42" i="44"/>
  <c r="K42" i="44" s="1"/>
  <c r="I42" i="44"/>
  <c r="H42" i="44"/>
  <c r="J41" i="44"/>
  <c r="K41" i="44" s="1"/>
  <c r="I41" i="44"/>
  <c r="H41" i="44"/>
  <c r="J40" i="44"/>
  <c r="K40" i="44" s="1"/>
  <c r="I40" i="44"/>
  <c r="H40" i="44"/>
  <c r="J39" i="44"/>
  <c r="K39" i="44" s="1"/>
  <c r="I39" i="44"/>
  <c r="H39" i="44"/>
  <c r="J38" i="44"/>
  <c r="K38" i="44" s="1"/>
  <c r="I38" i="44"/>
  <c r="H38" i="44"/>
  <c r="J37" i="44"/>
  <c r="K37" i="44" s="1"/>
  <c r="I37" i="44"/>
  <c r="H37" i="44"/>
  <c r="J36" i="44"/>
  <c r="K36" i="44" s="1"/>
  <c r="I36" i="44"/>
  <c r="H36" i="44"/>
  <c r="J35" i="44"/>
  <c r="K35" i="44" s="1"/>
  <c r="I35" i="44"/>
  <c r="H35" i="44"/>
  <c r="J34" i="44"/>
  <c r="K34" i="44" s="1"/>
  <c r="I34" i="44"/>
  <c r="H34" i="44"/>
  <c r="J33" i="44"/>
  <c r="K33" i="44" s="1"/>
  <c r="I33" i="44"/>
  <c r="H33" i="44"/>
  <c r="J32" i="44"/>
  <c r="K32" i="44" s="1"/>
  <c r="I32" i="44"/>
  <c r="H32" i="44"/>
  <c r="J31" i="44"/>
  <c r="K31" i="44" s="1"/>
  <c r="I31" i="44"/>
  <c r="H31" i="44"/>
  <c r="J30" i="44"/>
  <c r="K30" i="44" s="1"/>
  <c r="I30" i="44"/>
  <c r="H30" i="44"/>
  <c r="J29" i="44"/>
  <c r="K29" i="44" s="1"/>
  <c r="I29" i="44"/>
  <c r="H29" i="44"/>
  <c r="J28" i="44"/>
  <c r="K28" i="44" s="1"/>
  <c r="I28" i="44"/>
  <c r="H28" i="44"/>
  <c r="J27" i="44"/>
  <c r="K27" i="44" s="1"/>
  <c r="I27" i="44"/>
  <c r="H27" i="44"/>
  <c r="J26" i="44"/>
  <c r="K26" i="44" s="1"/>
  <c r="I26" i="44"/>
  <c r="H26" i="44"/>
  <c r="J25" i="44"/>
  <c r="K25" i="44" s="1"/>
  <c r="I25" i="44"/>
  <c r="H25" i="44"/>
  <c r="J24" i="44"/>
  <c r="K24" i="44" s="1"/>
  <c r="I24" i="44"/>
  <c r="H24" i="44"/>
  <c r="J23" i="44"/>
  <c r="K23" i="44" s="1"/>
  <c r="I23" i="44"/>
  <c r="H23" i="44"/>
  <c r="J22" i="44"/>
  <c r="K22" i="44" s="1"/>
  <c r="I22" i="44"/>
  <c r="H22" i="44"/>
  <c r="J21" i="44"/>
  <c r="K21" i="44" s="1"/>
  <c r="I21" i="44"/>
  <c r="H21" i="44"/>
  <c r="J20" i="44"/>
  <c r="K20" i="44" s="1"/>
  <c r="I20" i="44"/>
  <c r="H20" i="44"/>
  <c r="J19" i="44"/>
  <c r="K19" i="44" s="1"/>
  <c r="I19" i="44"/>
  <c r="H19" i="44"/>
  <c r="J18" i="44"/>
  <c r="K18" i="44" s="1"/>
  <c r="I18" i="44"/>
  <c r="H18" i="44"/>
  <c r="J17" i="44"/>
  <c r="K17" i="44" s="1"/>
  <c r="I17" i="44"/>
  <c r="H17" i="44"/>
  <c r="J16" i="44"/>
  <c r="K16" i="44" s="1"/>
  <c r="I16" i="44"/>
  <c r="H16" i="44"/>
  <c r="J15" i="44"/>
  <c r="K15" i="44" s="1"/>
  <c r="I15" i="44"/>
  <c r="H15" i="44"/>
  <c r="J14" i="44"/>
  <c r="K14" i="44" s="1"/>
  <c r="I14" i="44"/>
  <c r="H14" i="44"/>
  <c r="J13" i="44"/>
  <c r="K13" i="44" s="1"/>
  <c r="I13" i="44"/>
  <c r="H13" i="44"/>
  <c r="J12" i="44"/>
  <c r="I12" i="44"/>
  <c r="H12" i="44"/>
  <c r="J11" i="44"/>
  <c r="K11" i="44" s="1"/>
  <c r="I11" i="44"/>
  <c r="H11" i="44"/>
  <c r="J10" i="44"/>
  <c r="K10" i="44" s="1"/>
  <c r="I10" i="44"/>
  <c r="H10" i="44"/>
  <c r="J9" i="44"/>
  <c r="I9" i="44"/>
  <c r="H9" i="44"/>
  <c r="J158" i="45"/>
  <c r="K158" i="45" s="1"/>
  <c r="I158" i="45"/>
  <c r="H158" i="45"/>
  <c r="J157" i="45"/>
  <c r="K157" i="45" s="1"/>
  <c r="I157" i="45"/>
  <c r="H157" i="45"/>
  <c r="J156" i="45"/>
  <c r="I156" i="45"/>
  <c r="H156" i="45"/>
  <c r="J155" i="45"/>
  <c r="K155" i="45" s="1"/>
  <c r="I155" i="45"/>
  <c r="H155" i="45"/>
  <c r="J154" i="45"/>
  <c r="K154" i="45" s="1"/>
  <c r="I154" i="45"/>
  <c r="H154" i="45"/>
  <c r="J153" i="45"/>
  <c r="K153" i="45" s="1"/>
  <c r="I153" i="45"/>
  <c r="H153" i="45"/>
  <c r="J152" i="45"/>
  <c r="K152" i="45" s="1"/>
  <c r="I152" i="45"/>
  <c r="H152" i="45"/>
  <c r="J151" i="45"/>
  <c r="K151" i="45" s="1"/>
  <c r="I151" i="45"/>
  <c r="H151" i="45"/>
  <c r="J150" i="45"/>
  <c r="K150" i="45" s="1"/>
  <c r="I150" i="45"/>
  <c r="H150" i="45"/>
  <c r="J149" i="45"/>
  <c r="K149" i="45" s="1"/>
  <c r="I149" i="45"/>
  <c r="H149" i="45"/>
  <c r="J148" i="45"/>
  <c r="K148" i="45" s="1"/>
  <c r="I148" i="45"/>
  <c r="H148" i="45"/>
  <c r="J147" i="45"/>
  <c r="K147" i="45" s="1"/>
  <c r="I147" i="45"/>
  <c r="H147" i="45"/>
  <c r="J146" i="45"/>
  <c r="K146" i="45" s="1"/>
  <c r="I146" i="45"/>
  <c r="H146" i="45"/>
  <c r="J145" i="45"/>
  <c r="K145" i="45" s="1"/>
  <c r="I145" i="45"/>
  <c r="H145" i="45"/>
  <c r="J144" i="45"/>
  <c r="K144" i="45" s="1"/>
  <c r="I144" i="45"/>
  <c r="H144" i="45"/>
  <c r="J143" i="45"/>
  <c r="K143" i="45" s="1"/>
  <c r="I143" i="45"/>
  <c r="H143" i="45"/>
  <c r="J142" i="45"/>
  <c r="K142" i="45" s="1"/>
  <c r="I142" i="45"/>
  <c r="H142" i="45"/>
  <c r="J141" i="45"/>
  <c r="K141" i="45" s="1"/>
  <c r="I141" i="45"/>
  <c r="H141" i="45"/>
  <c r="J140" i="45"/>
  <c r="K140" i="45" s="1"/>
  <c r="I140" i="45"/>
  <c r="H140" i="45"/>
  <c r="J139" i="45"/>
  <c r="K139" i="45" s="1"/>
  <c r="I139" i="45"/>
  <c r="H139" i="45"/>
  <c r="J138" i="45"/>
  <c r="K138" i="45" s="1"/>
  <c r="I138" i="45"/>
  <c r="H138" i="45"/>
  <c r="J137" i="45"/>
  <c r="K137" i="45" s="1"/>
  <c r="I137" i="45"/>
  <c r="H137" i="45"/>
  <c r="J136" i="45"/>
  <c r="K136" i="45" s="1"/>
  <c r="I136" i="45"/>
  <c r="H136" i="45"/>
  <c r="J135" i="45"/>
  <c r="K135" i="45" s="1"/>
  <c r="I135" i="45"/>
  <c r="H135" i="45"/>
  <c r="J134" i="45"/>
  <c r="K134" i="45" s="1"/>
  <c r="I134" i="45"/>
  <c r="H134" i="45"/>
  <c r="J133" i="45"/>
  <c r="K133" i="45" s="1"/>
  <c r="I133" i="45"/>
  <c r="H133" i="45"/>
  <c r="J132" i="45"/>
  <c r="K132" i="45" s="1"/>
  <c r="I132" i="45"/>
  <c r="H132" i="45"/>
  <c r="J131" i="45"/>
  <c r="K131" i="45" s="1"/>
  <c r="I131" i="45"/>
  <c r="H131" i="45"/>
  <c r="J130" i="45"/>
  <c r="K130" i="45" s="1"/>
  <c r="I130" i="45"/>
  <c r="H130" i="45"/>
  <c r="J129" i="45"/>
  <c r="K129" i="45" s="1"/>
  <c r="I129" i="45"/>
  <c r="H129" i="45"/>
  <c r="J128" i="45"/>
  <c r="K128" i="45" s="1"/>
  <c r="I128" i="45"/>
  <c r="H128" i="45"/>
  <c r="J127" i="45"/>
  <c r="K127" i="45" s="1"/>
  <c r="I127" i="45"/>
  <c r="H127" i="45"/>
  <c r="J126" i="45"/>
  <c r="K126" i="45" s="1"/>
  <c r="I126" i="45"/>
  <c r="H126" i="45"/>
  <c r="J125" i="45"/>
  <c r="K125" i="45" s="1"/>
  <c r="I125" i="45"/>
  <c r="H125" i="45"/>
  <c r="J124" i="45"/>
  <c r="K124" i="45" s="1"/>
  <c r="I124" i="45"/>
  <c r="H124" i="45"/>
  <c r="J123" i="45"/>
  <c r="K123" i="45" s="1"/>
  <c r="I123" i="45"/>
  <c r="H123" i="45"/>
  <c r="J122" i="45"/>
  <c r="K122" i="45" s="1"/>
  <c r="I122" i="45"/>
  <c r="H122" i="45"/>
  <c r="J121" i="45"/>
  <c r="K121" i="45" s="1"/>
  <c r="I121" i="45"/>
  <c r="H121" i="45"/>
  <c r="J120" i="45"/>
  <c r="K120" i="45" s="1"/>
  <c r="I120" i="45"/>
  <c r="H120" i="45"/>
  <c r="J119" i="45"/>
  <c r="K119" i="45" s="1"/>
  <c r="I119" i="45"/>
  <c r="H119" i="45"/>
  <c r="J118" i="45"/>
  <c r="K118" i="45" s="1"/>
  <c r="I118" i="45"/>
  <c r="H118" i="45"/>
  <c r="J117" i="45"/>
  <c r="K117" i="45" s="1"/>
  <c r="I117" i="45"/>
  <c r="H117" i="45"/>
  <c r="J116" i="45"/>
  <c r="K116" i="45" s="1"/>
  <c r="I116" i="45"/>
  <c r="H116" i="45"/>
  <c r="J115" i="45"/>
  <c r="K115" i="45" s="1"/>
  <c r="I115" i="45"/>
  <c r="H115" i="45"/>
  <c r="J114" i="45"/>
  <c r="K114" i="45" s="1"/>
  <c r="I114" i="45"/>
  <c r="H114" i="45"/>
  <c r="J113" i="45"/>
  <c r="K113" i="45" s="1"/>
  <c r="I113" i="45"/>
  <c r="H113" i="45"/>
  <c r="J112" i="45"/>
  <c r="K112" i="45" s="1"/>
  <c r="I112" i="45"/>
  <c r="H112" i="45"/>
  <c r="J111" i="45"/>
  <c r="K111" i="45" s="1"/>
  <c r="I111" i="45"/>
  <c r="H111" i="45"/>
  <c r="J110" i="45"/>
  <c r="K110" i="45" s="1"/>
  <c r="I110" i="45"/>
  <c r="H110" i="45"/>
  <c r="J109" i="45"/>
  <c r="K109" i="45" s="1"/>
  <c r="I109" i="45"/>
  <c r="H109" i="45"/>
  <c r="J108" i="45"/>
  <c r="K108" i="45" s="1"/>
  <c r="I108" i="45"/>
  <c r="H108" i="45"/>
  <c r="J107" i="45"/>
  <c r="K107" i="45" s="1"/>
  <c r="I107" i="45"/>
  <c r="H107" i="45"/>
  <c r="J106" i="45"/>
  <c r="K106" i="45" s="1"/>
  <c r="I106" i="45"/>
  <c r="H106" i="45"/>
  <c r="J105" i="45"/>
  <c r="K105" i="45" s="1"/>
  <c r="I105" i="45"/>
  <c r="H105" i="45"/>
  <c r="J104" i="45"/>
  <c r="K104" i="45" s="1"/>
  <c r="I104" i="45"/>
  <c r="H104" i="45"/>
  <c r="J103" i="45"/>
  <c r="K103" i="45" s="1"/>
  <c r="I103" i="45"/>
  <c r="H103" i="45"/>
  <c r="J102" i="45"/>
  <c r="K102" i="45" s="1"/>
  <c r="I102" i="45"/>
  <c r="H102" i="45"/>
  <c r="J101" i="45"/>
  <c r="K101" i="45" s="1"/>
  <c r="I101" i="45"/>
  <c r="H101" i="45"/>
  <c r="J100" i="45"/>
  <c r="K100" i="45" s="1"/>
  <c r="I100" i="45"/>
  <c r="H100" i="45"/>
  <c r="J99" i="45"/>
  <c r="K99" i="45" s="1"/>
  <c r="I99" i="45"/>
  <c r="H99" i="45"/>
  <c r="J98" i="45"/>
  <c r="K98" i="45" s="1"/>
  <c r="I98" i="45"/>
  <c r="H98" i="45"/>
  <c r="J97" i="45"/>
  <c r="K97" i="45" s="1"/>
  <c r="I97" i="45"/>
  <c r="H97" i="45"/>
  <c r="J96" i="45"/>
  <c r="K96" i="45" s="1"/>
  <c r="I96" i="45"/>
  <c r="H96" i="45"/>
  <c r="J95" i="45"/>
  <c r="K95" i="45" s="1"/>
  <c r="I95" i="45"/>
  <c r="H95" i="45"/>
  <c r="J94" i="45"/>
  <c r="K94" i="45" s="1"/>
  <c r="I94" i="45"/>
  <c r="H94" i="45"/>
  <c r="J93" i="45"/>
  <c r="K93" i="45" s="1"/>
  <c r="I93" i="45"/>
  <c r="H93" i="45"/>
  <c r="J92" i="45"/>
  <c r="K92" i="45" s="1"/>
  <c r="I92" i="45"/>
  <c r="H92" i="45"/>
  <c r="J91" i="45"/>
  <c r="K91" i="45" s="1"/>
  <c r="I91" i="45"/>
  <c r="H91" i="45"/>
  <c r="J90" i="45"/>
  <c r="K90" i="45" s="1"/>
  <c r="I90" i="45"/>
  <c r="H90" i="45"/>
  <c r="J89" i="45"/>
  <c r="K89" i="45" s="1"/>
  <c r="I89" i="45"/>
  <c r="H89" i="45"/>
  <c r="J88" i="45"/>
  <c r="K88" i="45" s="1"/>
  <c r="I88" i="45"/>
  <c r="H88" i="45"/>
  <c r="J87" i="45"/>
  <c r="K87" i="45" s="1"/>
  <c r="I87" i="45"/>
  <c r="H87" i="45"/>
  <c r="J86" i="45"/>
  <c r="K86" i="45" s="1"/>
  <c r="I86" i="45"/>
  <c r="H86" i="45"/>
  <c r="J85" i="45"/>
  <c r="K85" i="45" s="1"/>
  <c r="I85" i="45"/>
  <c r="H85" i="45"/>
  <c r="J84" i="45"/>
  <c r="K84" i="45" s="1"/>
  <c r="I84" i="45"/>
  <c r="H84" i="45"/>
  <c r="J83" i="45"/>
  <c r="K83" i="45" s="1"/>
  <c r="I83" i="45"/>
  <c r="H83" i="45"/>
  <c r="J82" i="45"/>
  <c r="K82" i="45" s="1"/>
  <c r="I82" i="45"/>
  <c r="H82" i="45"/>
  <c r="J81" i="45"/>
  <c r="K81" i="45" s="1"/>
  <c r="I81" i="45"/>
  <c r="H81" i="45"/>
  <c r="J80" i="45"/>
  <c r="K80" i="45" s="1"/>
  <c r="I80" i="45"/>
  <c r="H80" i="45"/>
  <c r="J79" i="45"/>
  <c r="K79" i="45" s="1"/>
  <c r="I79" i="45"/>
  <c r="H79" i="45"/>
  <c r="J78" i="45"/>
  <c r="K78" i="45" s="1"/>
  <c r="I78" i="45"/>
  <c r="H78" i="45"/>
  <c r="J77" i="45"/>
  <c r="K77" i="45" s="1"/>
  <c r="I77" i="45"/>
  <c r="H77" i="45"/>
  <c r="J76" i="45"/>
  <c r="K76" i="45" s="1"/>
  <c r="I76" i="45"/>
  <c r="H76" i="45"/>
  <c r="J75" i="45"/>
  <c r="K75" i="45" s="1"/>
  <c r="I75" i="45"/>
  <c r="H75" i="45"/>
  <c r="J74" i="45"/>
  <c r="K74" i="45" s="1"/>
  <c r="I74" i="45"/>
  <c r="H74" i="45"/>
  <c r="J73" i="45"/>
  <c r="K73" i="45" s="1"/>
  <c r="I73" i="45"/>
  <c r="H73" i="45"/>
  <c r="J72" i="45"/>
  <c r="K72" i="45" s="1"/>
  <c r="I72" i="45"/>
  <c r="H72" i="45"/>
  <c r="J71" i="45"/>
  <c r="K71" i="45" s="1"/>
  <c r="I71" i="45"/>
  <c r="H71" i="45"/>
  <c r="J70" i="45"/>
  <c r="K70" i="45" s="1"/>
  <c r="I70" i="45"/>
  <c r="H70" i="45"/>
  <c r="J69" i="45"/>
  <c r="K69" i="45" s="1"/>
  <c r="I69" i="45"/>
  <c r="H69" i="45"/>
  <c r="J68" i="45"/>
  <c r="K68" i="45" s="1"/>
  <c r="I68" i="45"/>
  <c r="H68" i="45"/>
  <c r="J67" i="45"/>
  <c r="K67" i="45" s="1"/>
  <c r="I67" i="45"/>
  <c r="H67" i="45"/>
  <c r="J66" i="45"/>
  <c r="K66" i="45" s="1"/>
  <c r="I66" i="45"/>
  <c r="H66" i="45"/>
  <c r="J65" i="45"/>
  <c r="K65" i="45" s="1"/>
  <c r="I65" i="45"/>
  <c r="H65" i="45"/>
  <c r="J64" i="45"/>
  <c r="K64" i="45" s="1"/>
  <c r="I64" i="45"/>
  <c r="H64" i="45"/>
  <c r="J63" i="45"/>
  <c r="K63" i="45" s="1"/>
  <c r="I63" i="45"/>
  <c r="H63" i="45"/>
  <c r="J62" i="45"/>
  <c r="K62" i="45" s="1"/>
  <c r="I62" i="45"/>
  <c r="H62" i="45"/>
  <c r="J61" i="45"/>
  <c r="K61" i="45" s="1"/>
  <c r="I61" i="45"/>
  <c r="H61" i="45"/>
  <c r="J60" i="45"/>
  <c r="K60" i="45" s="1"/>
  <c r="I60" i="45"/>
  <c r="H60" i="45"/>
  <c r="J59" i="45"/>
  <c r="K59" i="45" s="1"/>
  <c r="I59" i="45"/>
  <c r="H59" i="45"/>
  <c r="J58" i="45"/>
  <c r="K58" i="45" s="1"/>
  <c r="I58" i="45"/>
  <c r="H58" i="45"/>
  <c r="J57" i="45"/>
  <c r="K57" i="45" s="1"/>
  <c r="I57" i="45"/>
  <c r="H57" i="45"/>
  <c r="J56" i="45"/>
  <c r="K56" i="45" s="1"/>
  <c r="I56" i="45"/>
  <c r="H56" i="45"/>
  <c r="J55" i="45"/>
  <c r="K55" i="45" s="1"/>
  <c r="I55" i="45"/>
  <c r="H55" i="45"/>
  <c r="J54" i="45"/>
  <c r="K54" i="45" s="1"/>
  <c r="I54" i="45"/>
  <c r="H54" i="45"/>
  <c r="J53" i="45"/>
  <c r="K53" i="45" s="1"/>
  <c r="I53" i="45"/>
  <c r="H53" i="45"/>
  <c r="J52" i="45"/>
  <c r="K52" i="45" s="1"/>
  <c r="I52" i="45"/>
  <c r="H52" i="45"/>
  <c r="J51" i="45"/>
  <c r="K51" i="45" s="1"/>
  <c r="I51" i="45"/>
  <c r="H51" i="45"/>
  <c r="J50" i="45"/>
  <c r="K50" i="45" s="1"/>
  <c r="I50" i="45"/>
  <c r="H50" i="45"/>
  <c r="J49" i="45"/>
  <c r="K49" i="45" s="1"/>
  <c r="I49" i="45"/>
  <c r="H49" i="45"/>
  <c r="J48" i="45"/>
  <c r="K48" i="45" s="1"/>
  <c r="I48" i="45"/>
  <c r="H48" i="45"/>
  <c r="J47" i="45"/>
  <c r="K47" i="45" s="1"/>
  <c r="I47" i="45"/>
  <c r="H47" i="45"/>
  <c r="J46" i="45"/>
  <c r="K46" i="45" s="1"/>
  <c r="I46" i="45"/>
  <c r="H46" i="45"/>
  <c r="J45" i="45"/>
  <c r="K45" i="45" s="1"/>
  <c r="I45" i="45"/>
  <c r="H45" i="45"/>
  <c r="J44" i="45"/>
  <c r="K44" i="45" s="1"/>
  <c r="I44" i="45"/>
  <c r="H44" i="45"/>
  <c r="J43" i="45"/>
  <c r="K43" i="45" s="1"/>
  <c r="I43" i="45"/>
  <c r="H43" i="45"/>
  <c r="J42" i="45"/>
  <c r="K42" i="45" s="1"/>
  <c r="I42" i="45"/>
  <c r="H42" i="45"/>
  <c r="J41" i="45"/>
  <c r="K41" i="45" s="1"/>
  <c r="I41" i="45"/>
  <c r="H41" i="45"/>
  <c r="J40" i="45"/>
  <c r="K40" i="45" s="1"/>
  <c r="I40" i="45"/>
  <c r="H40" i="45"/>
  <c r="J39" i="45"/>
  <c r="K39" i="45" s="1"/>
  <c r="I39" i="45"/>
  <c r="H39" i="45"/>
  <c r="J38" i="45"/>
  <c r="K38" i="45" s="1"/>
  <c r="I38" i="45"/>
  <c r="H38" i="45"/>
  <c r="J37" i="45"/>
  <c r="K37" i="45" s="1"/>
  <c r="I37" i="45"/>
  <c r="H37" i="45"/>
  <c r="J36" i="45"/>
  <c r="K36" i="45" s="1"/>
  <c r="I36" i="45"/>
  <c r="H36" i="45"/>
  <c r="J35" i="45"/>
  <c r="K35" i="45" s="1"/>
  <c r="I35" i="45"/>
  <c r="H35" i="45"/>
  <c r="J34" i="45"/>
  <c r="K34" i="45" s="1"/>
  <c r="I34" i="45"/>
  <c r="H34" i="45"/>
  <c r="J33" i="45"/>
  <c r="K33" i="45" s="1"/>
  <c r="I33" i="45"/>
  <c r="H33" i="45"/>
  <c r="J32" i="45"/>
  <c r="K32" i="45" s="1"/>
  <c r="I32" i="45"/>
  <c r="H32" i="45"/>
  <c r="J31" i="45"/>
  <c r="K31" i="45" s="1"/>
  <c r="I31" i="45"/>
  <c r="H31" i="45"/>
  <c r="J30" i="45"/>
  <c r="K30" i="45" s="1"/>
  <c r="I30" i="45"/>
  <c r="H30" i="45"/>
  <c r="J29" i="45"/>
  <c r="K29" i="45" s="1"/>
  <c r="I29" i="45"/>
  <c r="H29" i="45"/>
  <c r="J28" i="45"/>
  <c r="K28" i="45" s="1"/>
  <c r="I28" i="45"/>
  <c r="H28" i="45"/>
  <c r="J27" i="45"/>
  <c r="K27" i="45" s="1"/>
  <c r="I27" i="45"/>
  <c r="H27" i="45"/>
  <c r="J26" i="45"/>
  <c r="K26" i="45" s="1"/>
  <c r="I26" i="45"/>
  <c r="H26" i="45"/>
  <c r="J25" i="45"/>
  <c r="K25" i="45" s="1"/>
  <c r="I25" i="45"/>
  <c r="H25" i="45"/>
  <c r="J24" i="45"/>
  <c r="K24" i="45" s="1"/>
  <c r="I24" i="45"/>
  <c r="H24" i="45"/>
  <c r="J23" i="45"/>
  <c r="K23" i="45" s="1"/>
  <c r="I23" i="45"/>
  <c r="H23" i="45"/>
  <c r="J22" i="45"/>
  <c r="K22" i="45" s="1"/>
  <c r="I22" i="45"/>
  <c r="H22" i="45"/>
  <c r="J21" i="45"/>
  <c r="K21" i="45" s="1"/>
  <c r="I21" i="45"/>
  <c r="H21" i="45"/>
  <c r="J20" i="45"/>
  <c r="K20" i="45" s="1"/>
  <c r="I20" i="45"/>
  <c r="H20" i="45"/>
  <c r="J19" i="45"/>
  <c r="K19" i="45" s="1"/>
  <c r="I19" i="45"/>
  <c r="H19" i="45"/>
  <c r="J18" i="45"/>
  <c r="K18" i="45" s="1"/>
  <c r="I18" i="45"/>
  <c r="H18" i="45"/>
  <c r="J17" i="45"/>
  <c r="K17" i="45" s="1"/>
  <c r="I17" i="45"/>
  <c r="H17" i="45"/>
  <c r="J16" i="45"/>
  <c r="K16" i="45" s="1"/>
  <c r="I16" i="45"/>
  <c r="H16" i="45"/>
  <c r="J15" i="45"/>
  <c r="K15" i="45" s="1"/>
  <c r="I15" i="45"/>
  <c r="H15" i="45"/>
  <c r="J14" i="45"/>
  <c r="K14" i="45" s="1"/>
  <c r="I14" i="45"/>
  <c r="H14" i="45"/>
  <c r="J13" i="45"/>
  <c r="K13" i="45" s="1"/>
  <c r="I13" i="45"/>
  <c r="H13" i="45"/>
  <c r="J12" i="45"/>
  <c r="K12" i="45" s="1"/>
  <c r="I12" i="45"/>
  <c r="H12" i="45"/>
  <c r="J11" i="45"/>
  <c r="K11" i="45" s="1"/>
  <c r="I11" i="45"/>
  <c r="H11" i="45"/>
  <c r="J10" i="45"/>
  <c r="I10" i="45"/>
  <c r="H10" i="45"/>
  <c r="J9" i="45"/>
  <c r="I9" i="45"/>
  <c r="H9" i="45"/>
  <c r="K158" i="4"/>
  <c r="I158" i="4"/>
  <c r="H158" i="4"/>
  <c r="K157" i="4"/>
  <c r="I157" i="4"/>
  <c r="H157" i="4"/>
  <c r="K156" i="4"/>
  <c r="I156" i="4"/>
  <c r="H156" i="4"/>
  <c r="K155" i="4"/>
  <c r="I155" i="4"/>
  <c r="H155" i="4"/>
  <c r="K154" i="4"/>
  <c r="I154" i="4"/>
  <c r="H154" i="4"/>
  <c r="K153" i="4"/>
  <c r="I153" i="4"/>
  <c r="H153" i="4"/>
  <c r="K152" i="4"/>
  <c r="I152" i="4"/>
  <c r="H152" i="4"/>
  <c r="K151" i="4"/>
  <c r="I151" i="4"/>
  <c r="H151" i="4"/>
  <c r="K150" i="4"/>
  <c r="I150" i="4"/>
  <c r="H150" i="4"/>
  <c r="K149" i="4"/>
  <c r="I149" i="4"/>
  <c r="H149" i="4"/>
  <c r="K148" i="4"/>
  <c r="I148" i="4"/>
  <c r="H148" i="4"/>
  <c r="I147" i="4"/>
  <c r="H147" i="4"/>
  <c r="K147" i="4" s="1"/>
  <c r="G147" i="4" s="1"/>
  <c r="K146" i="4"/>
  <c r="I146" i="4"/>
  <c r="H146" i="4"/>
  <c r="K145" i="4"/>
  <c r="I145" i="4"/>
  <c r="H145" i="4"/>
  <c r="K144" i="4"/>
  <c r="I144" i="4"/>
  <c r="H144" i="4"/>
  <c r="K143" i="4"/>
  <c r="I143" i="4"/>
  <c r="H143" i="4"/>
  <c r="K142" i="4"/>
  <c r="I142" i="4"/>
  <c r="H142" i="4"/>
  <c r="K141" i="4"/>
  <c r="I141" i="4"/>
  <c r="H141" i="4"/>
  <c r="K140" i="4"/>
  <c r="I140" i="4"/>
  <c r="H140" i="4"/>
  <c r="K139" i="4"/>
  <c r="I139" i="4"/>
  <c r="H139" i="4"/>
  <c r="K138" i="4"/>
  <c r="I138" i="4"/>
  <c r="H138" i="4"/>
  <c r="K137" i="4"/>
  <c r="I137" i="4"/>
  <c r="H137" i="4"/>
  <c r="K136" i="4"/>
  <c r="I136" i="4"/>
  <c r="H136" i="4"/>
  <c r="K135" i="4"/>
  <c r="I135" i="4"/>
  <c r="H135" i="4"/>
  <c r="K134" i="4"/>
  <c r="I134" i="4"/>
  <c r="H134" i="4"/>
  <c r="K133" i="4"/>
  <c r="I133" i="4"/>
  <c r="H133" i="4"/>
  <c r="K132" i="4"/>
  <c r="I132" i="4"/>
  <c r="H132" i="4"/>
  <c r="K131" i="4"/>
  <c r="I131" i="4"/>
  <c r="H131" i="4"/>
  <c r="K130" i="4"/>
  <c r="I130" i="4"/>
  <c r="H130" i="4"/>
  <c r="K129" i="4"/>
  <c r="I129" i="4"/>
  <c r="H129" i="4"/>
  <c r="K128" i="4"/>
  <c r="I128" i="4"/>
  <c r="H128" i="4"/>
  <c r="K127" i="4"/>
  <c r="I127" i="4"/>
  <c r="H127" i="4"/>
  <c r="K126" i="4"/>
  <c r="I126" i="4"/>
  <c r="H126" i="4"/>
  <c r="K125" i="4"/>
  <c r="I125" i="4"/>
  <c r="H125" i="4"/>
  <c r="K124" i="4"/>
  <c r="I124" i="4"/>
  <c r="H124" i="4"/>
  <c r="K123" i="4"/>
  <c r="I123" i="4"/>
  <c r="H123" i="4"/>
  <c r="K122" i="4"/>
  <c r="I122" i="4"/>
  <c r="H122" i="4"/>
  <c r="K121" i="4"/>
  <c r="I121" i="4"/>
  <c r="H121" i="4"/>
  <c r="K120" i="4"/>
  <c r="I120" i="4"/>
  <c r="H120" i="4"/>
  <c r="K119" i="4"/>
  <c r="I119" i="4"/>
  <c r="H119" i="4"/>
  <c r="K118" i="4"/>
  <c r="I118" i="4"/>
  <c r="H118" i="4"/>
  <c r="K117" i="4"/>
  <c r="I117" i="4"/>
  <c r="H117" i="4"/>
  <c r="K116" i="4"/>
  <c r="I116" i="4"/>
  <c r="H116" i="4"/>
  <c r="K115" i="4"/>
  <c r="I115" i="4"/>
  <c r="H115" i="4"/>
  <c r="K114" i="4"/>
  <c r="I114" i="4"/>
  <c r="H114" i="4"/>
  <c r="K113" i="4"/>
  <c r="I113" i="4"/>
  <c r="H113" i="4"/>
  <c r="K112" i="4"/>
  <c r="I112" i="4"/>
  <c r="H112" i="4"/>
  <c r="K111" i="4"/>
  <c r="I111" i="4"/>
  <c r="H111" i="4"/>
  <c r="K110" i="4"/>
  <c r="I110" i="4"/>
  <c r="H110" i="4"/>
  <c r="K109" i="4"/>
  <c r="I109" i="4"/>
  <c r="H109" i="4"/>
  <c r="K108" i="4"/>
  <c r="I108" i="4"/>
  <c r="H108" i="4"/>
  <c r="K107" i="4"/>
  <c r="I107" i="4"/>
  <c r="H107" i="4"/>
  <c r="K106" i="4"/>
  <c r="I106" i="4"/>
  <c r="H106" i="4"/>
  <c r="K105" i="4"/>
  <c r="I105" i="4"/>
  <c r="H105" i="4"/>
  <c r="K104" i="4"/>
  <c r="I104" i="4"/>
  <c r="H104" i="4"/>
  <c r="K103" i="4"/>
  <c r="I103" i="4"/>
  <c r="H103" i="4"/>
  <c r="K102" i="4"/>
  <c r="I102" i="4"/>
  <c r="H102" i="4"/>
  <c r="K101" i="4"/>
  <c r="I101" i="4"/>
  <c r="H101" i="4"/>
  <c r="K100" i="4"/>
  <c r="I100" i="4"/>
  <c r="H100" i="4"/>
  <c r="K99" i="4"/>
  <c r="I99" i="4"/>
  <c r="H99" i="4"/>
  <c r="K98" i="4"/>
  <c r="I98" i="4"/>
  <c r="H98" i="4"/>
  <c r="K97" i="4"/>
  <c r="I97" i="4"/>
  <c r="H97" i="4"/>
  <c r="K96" i="4"/>
  <c r="I96" i="4"/>
  <c r="H96" i="4"/>
  <c r="K95" i="4"/>
  <c r="I95" i="4"/>
  <c r="H95" i="4"/>
  <c r="K94" i="4"/>
  <c r="I94" i="4"/>
  <c r="H94" i="4"/>
  <c r="K93" i="4"/>
  <c r="I93" i="4"/>
  <c r="H93" i="4"/>
  <c r="K92" i="4"/>
  <c r="I92" i="4"/>
  <c r="H92" i="4"/>
  <c r="K91" i="4"/>
  <c r="I91" i="4"/>
  <c r="H91" i="4"/>
  <c r="K90" i="4"/>
  <c r="I90" i="4"/>
  <c r="H90" i="4"/>
  <c r="K89" i="4"/>
  <c r="I89" i="4"/>
  <c r="H89" i="4"/>
  <c r="K88" i="4"/>
  <c r="I88" i="4"/>
  <c r="H88" i="4"/>
  <c r="K87" i="4"/>
  <c r="I87" i="4"/>
  <c r="H87" i="4"/>
  <c r="K86" i="4"/>
  <c r="I86" i="4"/>
  <c r="H86" i="4"/>
  <c r="K85" i="4"/>
  <c r="I85" i="4"/>
  <c r="H85" i="4"/>
  <c r="K84" i="4"/>
  <c r="I84" i="4"/>
  <c r="H84" i="4"/>
  <c r="K83" i="4"/>
  <c r="I83" i="4"/>
  <c r="H83" i="4"/>
  <c r="K82" i="4"/>
  <c r="I82" i="4"/>
  <c r="H82" i="4"/>
  <c r="K81" i="4"/>
  <c r="I81" i="4"/>
  <c r="H81" i="4"/>
  <c r="K80" i="4"/>
  <c r="I80" i="4"/>
  <c r="H80" i="4"/>
  <c r="K79" i="4"/>
  <c r="I79" i="4"/>
  <c r="H79" i="4"/>
  <c r="K78" i="4"/>
  <c r="I78" i="4"/>
  <c r="H78" i="4"/>
  <c r="K77" i="4"/>
  <c r="I77" i="4"/>
  <c r="H77" i="4"/>
  <c r="K76" i="4"/>
  <c r="I76" i="4"/>
  <c r="H76" i="4"/>
  <c r="K75" i="4"/>
  <c r="I75" i="4"/>
  <c r="H75" i="4"/>
  <c r="K74" i="4"/>
  <c r="I74" i="4"/>
  <c r="H74" i="4"/>
  <c r="K73" i="4"/>
  <c r="I73" i="4"/>
  <c r="H73" i="4"/>
  <c r="K72" i="4"/>
  <c r="I72" i="4"/>
  <c r="H72" i="4"/>
  <c r="K71" i="4"/>
  <c r="I71" i="4"/>
  <c r="H71" i="4"/>
  <c r="K70" i="4"/>
  <c r="I70" i="4"/>
  <c r="H70" i="4"/>
  <c r="K69" i="4"/>
  <c r="I69" i="4"/>
  <c r="H69" i="4"/>
  <c r="K68" i="4"/>
  <c r="I68" i="4"/>
  <c r="H68" i="4"/>
  <c r="K67" i="4"/>
  <c r="I67" i="4"/>
  <c r="H67" i="4"/>
  <c r="K66" i="4"/>
  <c r="I66" i="4"/>
  <c r="H66" i="4"/>
  <c r="K65" i="4"/>
  <c r="I65" i="4"/>
  <c r="H65" i="4"/>
  <c r="K64" i="4"/>
  <c r="I64" i="4"/>
  <c r="H64" i="4"/>
  <c r="K63" i="4"/>
  <c r="I63" i="4"/>
  <c r="H63" i="4"/>
  <c r="K62" i="4"/>
  <c r="I62" i="4"/>
  <c r="H62" i="4"/>
  <c r="K61" i="4"/>
  <c r="I61" i="4"/>
  <c r="H61" i="4"/>
  <c r="K60" i="4"/>
  <c r="I60" i="4"/>
  <c r="H60" i="4"/>
  <c r="K59" i="4"/>
  <c r="I59" i="4"/>
  <c r="H59" i="4"/>
  <c r="K58" i="4"/>
  <c r="I58" i="4"/>
  <c r="H58" i="4"/>
  <c r="K57" i="4"/>
  <c r="I57" i="4"/>
  <c r="H57" i="4"/>
  <c r="K56" i="4"/>
  <c r="I56" i="4"/>
  <c r="H56" i="4"/>
  <c r="K55" i="4"/>
  <c r="I55" i="4"/>
  <c r="H55" i="4"/>
  <c r="K54" i="4"/>
  <c r="I54" i="4"/>
  <c r="H54" i="4"/>
  <c r="K53" i="4"/>
  <c r="I53" i="4"/>
  <c r="H53" i="4"/>
  <c r="K52" i="4"/>
  <c r="I52" i="4"/>
  <c r="H52" i="4"/>
  <c r="K51" i="4"/>
  <c r="I51" i="4"/>
  <c r="H51" i="4"/>
  <c r="K50" i="4"/>
  <c r="I50" i="4"/>
  <c r="H50" i="4"/>
  <c r="K49" i="4"/>
  <c r="I49" i="4"/>
  <c r="H49" i="4"/>
  <c r="K48" i="4"/>
  <c r="I48" i="4"/>
  <c r="H48" i="4"/>
  <c r="K47" i="4"/>
  <c r="I47" i="4"/>
  <c r="H47" i="4"/>
  <c r="K46" i="4"/>
  <c r="I46" i="4"/>
  <c r="H46" i="4"/>
  <c r="K45" i="4"/>
  <c r="I45" i="4"/>
  <c r="H45" i="4"/>
  <c r="K44" i="4"/>
  <c r="I44" i="4"/>
  <c r="H44" i="4"/>
  <c r="K43" i="4"/>
  <c r="I43" i="4"/>
  <c r="H43" i="4"/>
  <c r="K42" i="4"/>
  <c r="I42" i="4"/>
  <c r="H42" i="4"/>
  <c r="K41" i="4"/>
  <c r="I41" i="4"/>
  <c r="H41" i="4"/>
  <c r="K40" i="4"/>
  <c r="I40" i="4"/>
  <c r="H40" i="4"/>
  <c r="K39" i="4"/>
  <c r="I39" i="4"/>
  <c r="H39" i="4"/>
  <c r="K38" i="4"/>
  <c r="I38" i="4"/>
  <c r="H38" i="4"/>
  <c r="K37" i="4"/>
  <c r="I37" i="4"/>
  <c r="H37" i="4"/>
  <c r="K36" i="4"/>
  <c r="I36" i="4"/>
  <c r="H36" i="4"/>
  <c r="K35" i="4"/>
  <c r="I35" i="4"/>
  <c r="H35" i="4"/>
  <c r="K34" i="4"/>
  <c r="I34" i="4"/>
  <c r="H34" i="4"/>
  <c r="K33" i="4"/>
  <c r="I33" i="4"/>
  <c r="H33" i="4"/>
  <c r="K32" i="4"/>
  <c r="I32" i="4"/>
  <c r="H32" i="4"/>
  <c r="K31" i="4"/>
  <c r="I31" i="4"/>
  <c r="H31" i="4"/>
  <c r="K30" i="4"/>
  <c r="I30" i="4"/>
  <c r="H30" i="4"/>
  <c r="K29" i="4"/>
  <c r="I29" i="4"/>
  <c r="H29" i="4"/>
  <c r="K28" i="4"/>
  <c r="I28" i="4"/>
  <c r="H28" i="4"/>
  <c r="K27" i="4"/>
  <c r="I27" i="4"/>
  <c r="H27" i="4"/>
  <c r="K26" i="4"/>
  <c r="I26" i="4"/>
  <c r="H26" i="4"/>
  <c r="K25" i="4"/>
  <c r="I25" i="4"/>
  <c r="H25" i="4"/>
  <c r="K24" i="4"/>
  <c r="I24" i="4"/>
  <c r="H24" i="4"/>
  <c r="K23" i="4"/>
  <c r="I23" i="4"/>
  <c r="H23" i="4"/>
  <c r="K22" i="4"/>
  <c r="I22" i="4"/>
  <c r="H22" i="4"/>
  <c r="K21" i="4"/>
  <c r="I21" i="4"/>
  <c r="H21" i="4"/>
  <c r="K20" i="4"/>
  <c r="I20" i="4"/>
  <c r="H20" i="4"/>
  <c r="K19" i="4"/>
  <c r="I19" i="4"/>
  <c r="H19" i="4"/>
  <c r="K18" i="4"/>
  <c r="I18" i="4"/>
  <c r="H18" i="4"/>
  <c r="K17" i="4"/>
  <c r="I17" i="4"/>
  <c r="H17" i="4"/>
  <c r="K16" i="4"/>
  <c r="I16" i="4"/>
  <c r="H16" i="4"/>
  <c r="K15" i="4"/>
  <c r="I15" i="4"/>
  <c r="H15" i="4"/>
  <c r="K14" i="4"/>
  <c r="I14" i="4"/>
  <c r="H14" i="4"/>
  <c r="K13" i="4"/>
  <c r="I13" i="4"/>
  <c r="H13" i="4"/>
  <c r="K12" i="4"/>
  <c r="I12" i="4"/>
  <c r="H12" i="4"/>
  <c r="K11" i="4"/>
  <c r="I11" i="4"/>
  <c r="H11" i="4"/>
  <c r="I10" i="4"/>
  <c r="H10" i="4"/>
  <c r="I9" i="4"/>
  <c r="H9" i="4"/>
  <c r="K156" i="45" l="1"/>
  <c r="G156" i="45" s="1"/>
  <c r="K12" i="44"/>
  <c r="G12" i="44" s="1"/>
  <c r="K156" i="37"/>
  <c r="G156" i="37" s="1"/>
  <c r="K156" i="33"/>
  <c r="G156" i="33" s="1"/>
  <c r="K155" i="32"/>
  <c r="G155" i="32" s="1"/>
  <c r="K157" i="29"/>
  <c r="G157" i="29" s="1"/>
  <c r="K155" i="27"/>
  <c r="G155" i="27" s="1"/>
  <c r="K158" i="26"/>
  <c r="G158" i="26" s="1"/>
  <c r="K158" i="19"/>
  <c r="G158" i="19" s="1"/>
  <c r="K9" i="19"/>
  <c r="G9" i="19" s="1"/>
  <c r="K9" i="36"/>
  <c r="K9" i="35"/>
  <c r="K147" i="44"/>
  <c r="K147" i="40"/>
  <c r="K147" i="39"/>
  <c r="K147" i="37"/>
  <c r="K147" i="36"/>
  <c r="K147" i="42"/>
  <c r="K147" i="43"/>
  <c r="K10" i="36"/>
  <c r="K10" i="45"/>
  <c r="K10" i="43"/>
  <c r="K10" i="37"/>
  <c r="K10" i="42"/>
  <c r="K10" i="38"/>
  <c r="K10" i="4"/>
  <c r="G10" i="4" s="1"/>
  <c r="K10" i="40"/>
  <c r="K9" i="42"/>
  <c r="K9" i="38"/>
  <c r="K9" i="45"/>
  <c r="K9" i="43"/>
  <c r="K9" i="40"/>
  <c r="K9" i="4"/>
  <c r="G9" i="4" s="1"/>
  <c r="K9" i="44"/>
  <c r="K77" i="19"/>
  <c r="K81" i="19"/>
  <c r="K85" i="19"/>
  <c r="K89" i="19"/>
  <c r="K93" i="19"/>
  <c r="K97" i="19"/>
  <c r="K101" i="19"/>
  <c r="K105" i="19"/>
  <c r="K109" i="19"/>
  <c r="K113" i="19"/>
  <c r="K117" i="19"/>
  <c r="K121" i="19"/>
  <c r="K125" i="19"/>
  <c r="K129" i="19"/>
  <c r="K133" i="19"/>
  <c r="K137" i="19"/>
  <c r="K141" i="19"/>
  <c r="K145" i="19"/>
  <c r="K149" i="19"/>
  <c r="K153" i="19"/>
  <c r="K157" i="19"/>
  <c r="K76" i="19"/>
  <c r="K80" i="19"/>
  <c r="K84" i="19"/>
  <c r="K88" i="19"/>
  <c r="K92" i="19"/>
  <c r="K96" i="19"/>
  <c r="K100" i="19"/>
  <c r="K104" i="19"/>
  <c r="K108" i="19"/>
  <c r="K112" i="19"/>
  <c r="K116" i="19"/>
  <c r="K120" i="19"/>
  <c r="K124" i="19"/>
  <c r="K128" i="19"/>
  <c r="K132" i="19"/>
  <c r="K136" i="19"/>
  <c r="K140" i="19"/>
  <c r="K144" i="19"/>
  <c r="K148" i="19"/>
  <c r="K152" i="19"/>
  <c r="K156" i="19"/>
  <c r="J8" i="45"/>
  <c r="I8" i="45"/>
  <c r="H8" i="45"/>
  <c r="J8" i="44"/>
  <c r="I8" i="44"/>
  <c r="H8" i="44"/>
  <c r="J8" i="43"/>
  <c r="I8" i="43"/>
  <c r="H8" i="43"/>
  <c r="J8" i="42"/>
  <c r="I8" i="42"/>
  <c r="H8" i="42"/>
  <c r="J8" i="40"/>
  <c r="I8" i="40"/>
  <c r="H8" i="40"/>
  <c r="J8" i="39"/>
  <c r="I8" i="39"/>
  <c r="H8" i="39"/>
  <c r="J8" i="38"/>
  <c r="I8" i="38"/>
  <c r="H8" i="38"/>
  <c r="J8" i="37"/>
  <c r="I8" i="37"/>
  <c r="H8" i="37"/>
  <c r="J8" i="36"/>
  <c r="I8" i="36"/>
  <c r="H8" i="36"/>
  <c r="J8" i="35"/>
  <c r="I8" i="35"/>
  <c r="H8" i="35"/>
  <c r="J8" i="34"/>
  <c r="I8" i="34"/>
  <c r="H8" i="34"/>
  <c r="J8" i="33"/>
  <c r="I8" i="33"/>
  <c r="H8" i="33"/>
  <c r="J8" i="32"/>
  <c r="I8" i="32"/>
  <c r="H8" i="32"/>
  <c r="J8" i="30"/>
  <c r="I8" i="30"/>
  <c r="H8" i="30"/>
  <c r="J8" i="29"/>
  <c r="I8" i="29"/>
  <c r="H8" i="29"/>
  <c r="J8" i="28"/>
  <c r="I8" i="28"/>
  <c r="H8" i="28"/>
  <c r="J8" i="27"/>
  <c r="I8" i="27"/>
  <c r="H8" i="27"/>
  <c r="J8" i="26"/>
  <c r="I8" i="26"/>
  <c r="H8" i="26"/>
  <c r="J8" i="19"/>
  <c r="I8" i="19"/>
  <c r="H8" i="19"/>
  <c r="K8" i="19" l="1"/>
  <c r="G8" i="19" s="1"/>
  <c r="K8" i="27"/>
  <c r="K8" i="33"/>
  <c r="K8" i="36"/>
  <c r="K8" i="44"/>
  <c r="K8" i="26"/>
  <c r="K8" i="30"/>
  <c r="G8" i="30" s="1"/>
  <c r="K8" i="37"/>
  <c r="K8" i="40"/>
  <c r="K8" i="28"/>
  <c r="K8" i="32"/>
  <c r="K8" i="34"/>
  <c r="K8" i="35"/>
  <c r="K8" i="43"/>
  <c r="K8" i="38"/>
  <c r="K8" i="39"/>
  <c r="K8" i="42"/>
  <c r="K8" i="45"/>
  <c r="K8" i="29"/>
  <c r="J8" i="4"/>
  <c r="B163" i="19" l="1"/>
  <c r="B163" i="27"/>
  <c r="B164" i="27" s="1"/>
  <c r="B163" i="42"/>
  <c r="B164" i="42" s="1"/>
  <c r="B163" i="40"/>
  <c r="B163" i="33"/>
  <c r="B163" i="26"/>
  <c r="B164" i="26" s="1"/>
  <c r="B163" i="28"/>
  <c r="B164" i="28" s="1"/>
  <c r="B163" i="29"/>
  <c r="B164" i="29" s="1"/>
  <c r="B163" i="30"/>
  <c r="B164" i="30" s="1"/>
  <c r="B163" i="32"/>
  <c r="B164" i="32" s="1"/>
  <c r="B163" i="34"/>
  <c r="B164" i="34" s="1"/>
  <c r="B163" i="35"/>
  <c r="B164" i="35" s="1"/>
  <c r="B163" i="36"/>
  <c r="B164" i="36" s="1"/>
  <c r="B163" i="37"/>
  <c r="B164" i="37" s="1"/>
  <c r="B163" i="38"/>
  <c r="B164" i="38" s="1"/>
  <c r="B163" i="39"/>
  <c r="B164" i="39" s="1"/>
  <c r="B163" i="43"/>
  <c r="B164" i="43" s="1"/>
  <c r="B163" i="44"/>
  <c r="B164" i="44" s="1"/>
  <c r="B163" i="45"/>
  <c r="B164" i="45" s="1"/>
  <c r="I8" i="4"/>
  <c r="H8" i="4"/>
  <c r="F10" i="13"/>
  <c r="M30" i="11"/>
  <c r="L30" i="11"/>
  <c r="M29" i="11"/>
  <c r="L29" i="11"/>
  <c r="M28" i="11"/>
  <c r="L28" i="11"/>
  <c r="M27" i="11"/>
  <c r="L27" i="11"/>
  <c r="M26" i="11"/>
  <c r="L26" i="11"/>
  <c r="M25" i="11"/>
  <c r="L25" i="11"/>
  <c r="M24" i="11"/>
  <c r="L24" i="11"/>
  <c r="M23" i="11"/>
  <c r="L23" i="11"/>
  <c r="L22" i="11"/>
  <c r="L21" i="11"/>
  <c r="L20" i="11"/>
  <c r="M18" i="11"/>
  <c r="L18" i="11"/>
  <c r="M17" i="11"/>
  <c r="L16" i="11"/>
  <c r="L15" i="11"/>
  <c r="L14" i="11"/>
  <c r="N25" i="9"/>
  <c r="L17" i="10"/>
  <c r="N17" i="10" s="1"/>
  <c r="L15" i="10"/>
  <c r="L16" i="10"/>
  <c r="L18" i="10"/>
  <c r="L20" i="10"/>
  <c r="L21" i="10"/>
  <c r="L22" i="10"/>
  <c r="L23" i="10"/>
  <c r="L24" i="10"/>
  <c r="L25" i="10"/>
  <c r="L26" i="10"/>
  <c r="L27" i="10"/>
  <c r="L28" i="10"/>
  <c r="L29" i="10"/>
  <c r="L30" i="10"/>
  <c r="M30" i="10"/>
  <c r="M29" i="10"/>
  <c r="M28" i="10"/>
  <c r="M27" i="10"/>
  <c r="M26" i="10"/>
  <c r="M25" i="10"/>
  <c r="M24" i="10"/>
  <c r="M23" i="10"/>
  <c r="M18" i="10"/>
  <c r="M17" i="10"/>
  <c r="L14" i="10"/>
  <c r="M45" i="9"/>
  <c r="L45" i="9"/>
  <c r="L41" i="9"/>
  <c r="L37" i="9"/>
  <c r="M33" i="9"/>
  <c r="L33" i="9"/>
  <c r="M29" i="9"/>
  <c r="L29" i="9"/>
  <c r="I18" i="9"/>
  <c r="F18" i="9"/>
  <c r="C18" i="9"/>
  <c r="M16" i="11"/>
  <c r="N16" i="11" s="1"/>
  <c r="K18" i="11"/>
  <c r="N18" i="11" s="1"/>
  <c r="B165" i="42" l="1"/>
  <c r="B165" i="27"/>
  <c r="B164" i="40"/>
  <c r="B165" i="40" s="1"/>
  <c r="B164" i="33"/>
  <c r="B165" i="33" s="1"/>
  <c r="B164" i="19"/>
  <c r="B165" i="19" s="1"/>
  <c r="B165" i="45"/>
  <c r="B165" i="44"/>
  <c r="B165" i="43"/>
  <c r="B165" i="39"/>
  <c r="B165" i="38"/>
  <c r="B165" i="37"/>
  <c r="B165" i="36"/>
  <c r="B165" i="35"/>
  <c r="B165" i="34"/>
  <c r="B165" i="32"/>
  <c r="B165" i="30"/>
  <c r="B165" i="29"/>
  <c r="B165" i="28"/>
  <c r="B165" i="26"/>
  <c r="K8" i="4"/>
  <c r="G8" i="4" s="1"/>
  <c r="M15" i="10"/>
  <c r="O15" i="10" s="1"/>
  <c r="L17" i="11"/>
  <c r="N17" i="11" s="1"/>
  <c r="M14" i="10"/>
  <c r="O14" i="10" s="1"/>
  <c r="O19" i="10" s="1"/>
  <c r="K18" i="10"/>
  <c r="O18" i="10" s="1"/>
  <c r="M15" i="11"/>
  <c r="O15" i="11" s="1"/>
  <c r="M16" i="10"/>
  <c r="N16" i="10" s="1"/>
  <c r="M14" i="11"/>
  <c r="O14" i="11" s="1"/>
  <c r="N14" i="10"/>
  <c r="N15" i="10"/>
  <c r="O18" i="11"/>
  <c r="B163" i="4" l="1"/>
  <c r="B164" i="4" s="1"/>
  <c r="N15" i="11"/>
  <c r="N18" i="10"/>
  <c r="N19" i="10" s="1"/>
  <c r="N20" i="10" s="1"/>
  <c r="N22" i="10" s="1"/>
  <c r="O19" i="11"/>
  <c r="N14" i="11"/>
  <c r="N19" i="11" s="1"/>
  <c r="N20" i="11" s="1"/>
  <c r="N22" i="11" s="1"/>
  <c r="B165" i="4" l="1"/>
  <c r="B3" i="46" s="1"/>
</calcChain>
</file>

<file path=xl/comments1.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10.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11.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12.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13.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14.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15.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16.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17.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18.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19.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2.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20.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3.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4.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5.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6.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7.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8.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comments9.xml><?xml version="1.0" encoding="utf-8"?>
<comments xmlns="http://schemas.openxmlformats.org/spreadsheetml/2006/main">
  <authors>
    <author>Tony Tyson</author>
  </authors>
  <commentList>
    <comment ref="F7" authorId="0" shapeId="0">
      <text>
        <r>
          <rPr>
            <b/>
            <sz val="9"/>
            <color indexed="81"/>
            <rFont val="Tahoma"/>
            <family val="2"/>
          </rPr>
          <t xml:space="preserve">Tip: 
If full-time salaried employee please use the following formula:
Annual Wage (divided by)/2080 hours
Ex. $50,000 annually = $24.04 annually
$50,000/2080= $24.04 (rounded to the nearest cent) </t>
        </r>
        <r>
          <rPr>
            <sz val="9"/>
            <color indexed="81"/>
            <rFont val="Tahoma"/>
            <family val="2"/>
          </rPr>
          <t xml:space="preserve">
</t>
        </r>
      </text>
    </comment>
  </commentList>
</comments>
</file>

<file path=xl/sharedStrings.xml><?xml version="1.0" encoding="utf-8"?>
<sst xmlns="http://schemas.openxmlformats.org/spreadsheetml/2006/main" count="1040" uniqueCount="241">
  <si>
    <t>AGENCY ESTIMATED UP TO AMOUNT-
(Pending Validation &amp; Approval)</t>
  </si>
  <si>
    <t>ABOUT YOUR Agency (Please complete the section below)</t>
  </si>
  <si>
    <t xml:space="preserve">1) Agency's Name: </t>
  </si>
  <si>
    <t xml:space="preserve">4) Applicants's Name: </t>
  </si>
  <si>
    <t xml:space="preserve">2) Agency's Street Address:  </t>
  </si>
  <si>
    <t>5) Applicants's Email Address:</t>
  </si>
  <si>
    <t xml:space="preserve">3) Total Sites </t>
  </si>
  <si>
    <t>6) Applicant's Phone Number:</t>
  </si>
  <si>
    <t>ABOUT YOUR SITE (Please complete the section below)</t>
  </si>
  <si>
    <t xml:space="preserve">Site Name: </t>
  </si>
  <si>
    <t>Site CCL License Number:</t>
  </si>
  <si>
    <t xml:space="preserve">License Capacity: </t>
  </si>
  <si>
    <t>ABOUT YOUR STAFF (Please complete the section below)</t>
  </si>
  <si>
    <t xml:space="preserve">ELIGIBILITY: CURRENT TEACHING STAFF (Please do not include staff that provide support outside of the classroom, i.e. administrators, janitorial staff, cook, etc.) </t>
  </si>
  <si>
    <r>
      <rPr>
        <b/>
        <sz val="12"/>
        <color theme="1"/>
        <rFont val="Calibri"/>
        <family val="2"/>
        <scheme val="minor"/>
      </rPr>
      <t>INSTRUCTIONS:</t>
    </r>
    <r>
      <rPr>
        <sz val="12"/>
        <color theme="1"/>
        <rFont val="Calibri"/>
        <family val="2"/>
        <scheme val="minor"/>
      </rPr>
      <t xml:space="preserve"> Please provide your current staff roster and include the following: full-name, primary role in the classroom, number of verifiable hours worked per week, highest verifiable education attainment, and their current hourly wage.</t>
    </r>
    <r>
      <rPr>
        <b/>
        <i/>
        <sz val="12"/>
        <color theme="1"/>
        <rFont val="Calibri"/>
        <family val="2"/>
        <scheme val="minor"/>
      </rPr>
      <t xml:space="preserve">  NOTE: Please list any current vacancies that are actively trying to be filled; as well as any staff that will be need for expansion plans in FY22/23 at the bottom of your staff roster.  Please include the desired role, hours, education level, and estimated hourly wage.  </t>
    </r>
  </si>
  <si>
    <t>Staff Roster</t>
  </si>
  <si>
    <t>Unique Identifier</t>
  </si>
  <si>
    <t xml:space="preserve">Staff's Primary Role 
</t>
  </si>
  <si>
    <r>
      <t xml:space="preserve">Staff Teaching Hours 
</t>
    </r>
    <r>
      <rPr>
        <b/>
        <sz val="10"/>
        <rFont val="Calibri"/>
        <family val="2"/>
        <scheme val="minor"/>
      </rPr>
      <t>(On the floor)</t>
    </r>
  </si>
  <si>
    <r>
      <t xml:space="preserve">Verifiable Educational Attainment 
</t>
    </r>
    <r>
      <rPr>
        <b/>
        <sz val="10"/>
        <rFont val="Calibri"/>
        <family val="2"/>
        <scheme val="minor"/>
      </rPr>
      <t>(Must be uploaded and verified
in the CA Workforce Registry)</t>
    </r>
  </si>
  <si>
    <t>Wages</t>
  </si>
  <si>
    <t>Funding Award</t>
  </si>
  <si>
    <t>Staff Full Name 
(Must match your payroll system 
&amp; CA Workforce Registry)</t>
  </si>
  <si>
    <r>
      <t xml:space="preserve">Enter Staff's Unique  
CA Workforce Registry ID
</t>
    </r>
    <r>
      <rPr>
        <b/>
        <sz val="10"/>
        <color theme="1"/>
        <rFont val="Calibri"/>
        <family val="2"/>
        <scheme val="minor"/>
      </rPr>
      <t>(9 digits)</t>
    </r>
  </si>
  <si>
    <r>
      <t xml:space="preserve">Assistant Teacher or 
Lead Teacher
</t>
    </r>
    <r>
      <rPr>
        <b/>
        <sz val="10"/>
        <color theme="1"/>
        <rFont val="Calibri"/>
        <family val="2"/>
        <scheme val="minor"/>
      </rPr>
      <t>(drop down list)</t>
    </r>
  </si>
  <si>
    <r>
      <t xml:space="preserve">Select Highest Level of Educational Attainment
</t>
    </r>
    <r>
      <rPr>
        <b/>
        <sz val="10"/>
        <rFont val="Calibri"/>
        <family val="2"/>
        <scheme val="minor"/>
      </rPr>
      <t>(drop down list)</t>
    </r>
  </si>
  <si>
    <r>
      <t xml:space="preserve">Current Hourly Wage 
</t>
    </r>
    <r>
      <rPr>
        <b/>
        <sz val="10"/>
        <rFont val="Calibri"/>
        <family val="2"/>
        <scheme val="minor"/>
      </rPr>
      <t>(hourly)</t>
    </r>
  </si>
  <si>
    <r>
      <t xml:space="preserve">Up to Amount
</t>
    </r>
    <r>
      <rPr>
        <b/>
        <sz val="10"/>
        <rFont val="Calibri"/>
        <family val="2"/>
        <scheme val="minor"/>
      </rPr>
      <t>(per staff)</t>
    </r>
  </si>
  <si>
    <t>Hidden Role Code</t>
  </si>
  <si>
    <t>Hidden Hours Code</t>
  </si>
  <si>
    <t>Hidden Ed Code</t>
  </si>
  <si>
    <t>Concatenated Code</t>
  </si>
  <si>
    <t xml:space="preserve">EXAMPLE: Sally Sample </t>
  </si>
  <si>
    <t>Assistant Teacher</t>
  </si>
  <si>
    <t>AA Degree with ECE Units</t>
  </si>
  <si>
    <t>Funding Summary (by Site) Sub-Total</t>
  </si>
  <si>
    <t>Total Up To Amount</t>
  </si>
  <si>
    <t>CENTER STAFF WAGE &amp; EDUCATION FORM</t>
  </si>
  <si>
    <t>Centers</t>
  </si>
  <si>
    <r>
      <t xml:space="preserve">Refer to the </t>
    </r>
    <r>
      <rPr>
        <b/>
        <i/>
        <sz val="16"/>
        <color theme="1"/>
        <rFont val="Calibri"/>
        <family val="2"/>
        <scheme val="minor"/>
      </rPr>
      <t>Center Application Instructions,</t>
    </r>
    <r>
      <rPr>
        <b/>
        <sz val="16"/>
        <color theme="1"/>
        <rFont val="Calibri"/>
        <family val="2"/>
        <scheme val="minor"/>
      </rPr>
      <t xml:space="preserve"> Section H for detailed guidance on completing this form.</t>
    </r>
  </si>
  <si>
    <t>Complete ONE form PER SITE operated by agency</t>
  </si>
  <si>
    <r>
      <t>ABOUT YOUR SITE</t>
    </r>
    <r>
      <rPr>
        <b/>
        <sz val="14"/>
        <color theme="0"/>
        <rFont val="Calibri"/>
        <family val="2"/>
        <scheme val="minor"/>
      </rPr>
      <t xml:space="preserve"> (Please complete the section below)</t>
    </r>
  </si>
  <si>
    <t xml:space="preserve">1)Agency Name: </t>
  </si>
  <si>
    <t xml:space="preserve">2) Site Name: </t>
  </si>
  <si>
    <t xml:space="preserve">3) Site Street Address:  </t>
  </si>
  <si>
    <t>4) Community Care License #:</t>
  </si>
  <si>
    <t xml:space="preserve">5) Total License Capcity </t>
  </si>
  <si>
    <t>6) Target Enrollment Total:</t>
  </si>
  <si>
    <r>
      <t>ABOUT YOUR STAFF</t>
    </r>
    <r>
      <rPr>
        <b/>
        <sz val="14"/>
        <color theme="0"/>
        <rFont val="Calibri"/>
        <family val="2"/>
        <scheme val="minor"/>
      </rPr>
      <t xml:space="preserve"> (Please complete the section below)</t>
    </r>
  </si>
  <si>
    <t xml:space="preserve">CURRENT STAFF (do not include staff providing support outside of the classroom, i.e. administrators, janitorial, cook, etc.) </t>
  </si>
  <si>
    <t xml:space="preserve">For each staff member please provide the staff members full-name, number of verifiable hours worked per week, verifiable education attainment and their current hourly wage.  </t>
  </si>
  <si>
    <r>
      <t xml:space="preserve">Staff Role 
</t>
    </r>
    <r>
      <rPr>
        <b/>
        <sz val="12"/>
        <rFont val="Calibri"/>
        <family val="2"/>
        <scheme val="minor"/>
      </rPr>
      <t>(Primary-Define)</t>
    </r>
  </si>
  <si>
    <t>Staff Hours 
(On the floor)</t>
  </si>
  <si>
    <t>Verifiable Educational Attainment 
(Must be uploaded to CA Workforce Registry)</t>
  </si>
  <si>
    <t>MA 
Parity Wage</t>
  </si>
  <si>
    <t>BA 
Parity Wage</t>
  </si>
  <si>
    <t>Living Wage</t>
  </si>
  <si>
    <r>
      <rPr>
        <b/>
        <sz val="16"/>
        <rFont val="Calibri"/>
        <family val="2"/>
        <scheme val="minor"/>
      </rPr>
      <t>Wage Investment</t>
    </r>
    <r>
      <rPr>
        <b/>
        <sz val="18"/>
        <rFont val="Calibri"/>
        <family val="2"/>
        <scheme val="minor"/>
      </rPr>
      <t xml:space="preserve">
</t>
    </r>
    <r>
      <rPr>
        <b/>
        <sz val="12"/>
        <rFont val="Calibri"/>
        <family val="2"/>
        <scheme val="minor"/>
      </rPr>
      <t>(Full-Time)</t>
    </r>
  </si>
  <si>
    <r>
      <rPr>
        <b/>
        <sz val="16"/>
        <rFont val="Calibri"/>
        <family val="2"/>
        <scheme val="minor"/>
      </rPr>
      <t>Wage Investment</t>
    </r>
    <r>
      <rPr>
        <b/>
        <sz val="18"/>
        <rFont val="Calibri"/>
        <family val="2"/>
        <scheme val="minor"/>
      </rPr>
      <t xml:space="preserve">
</t>
    </r>
    <r>
      <rPr>
        <b/>
        <sz val="12"/>
        <rFont val="Calibri"/>
        <family val="2"/>
        <scheme val="minor"/>
      </rPr>
      <t>(Part-Time)</t>
    </r>
  </si>
  <si>
    <t>Assistant Teacher or Teacher</t>
  </si>
  <si>
    <r>
      <t xml:space="preserve">Full-Time 
</t>
    </r>
    <r>
      <rPr>
        <b/>
        <sz val="14"/>
        <rFont val="Calibri"/>
        <family val="2"/>
        <scheme val="minor"/>
      </rPr>
      <t xml:space="preserve">30 hours or more 
(per week) </t>
    </r>
  </si>
  <si>
    <r>
      <t xml:space="preserve">Part-Time 
</t>
    </r>
    <r>
      <rPr>
        <b/>
        <sz val="14"/>
        <rFont val="Calibri"/>
        <family val="2"/>
        <scheme val="minor"/>
      </rPr>
      <t>Min. of 20hrs. 
&amp; Less than 30 hrs.</t>
    </r>
    <r>
      <rPr>
        <b/>
        <sz val="16"/>
        <rFont val="Calibri"/>
        <family val="2"/>
        <scheme val="minor"/>
      </rPr>
      <t xml:space="preserve"> 
</t>
    </r>
    <r>
      <rPr>
        <b/>
        <sz val="14"/>
        <rFont val="Calibri"/>
        <family val="2"/>
        <scheme val="minor"/>
      </rPr>
      <t>(per week)</t>
    </r>
  </si>
  <si>
    <t>MA</t>
  </si>
  <si>
    <t>BA</t>
  </si>
  <si>
    <t>AA</t>
  </si>
  <si>
    <t>12 or more 
ECE Units</t>
  </si>
  <si>
    <t>Less than 12 
ECE Units</t>
  </si>
  <si>
    <r>
      <t xml:space="preserve">Current Wage 
</t>
    </r>
    <r>
      <rPr>
        <b/>
        <sz val="12"/>
        <rFont val="Calibri"/>
        <family val="2"/>
        <scheme val="minor"/>
      </rPr>
      <t>(hourly)</t>
    </r>
  </si>
  <si>
    <r>
      <t xml:space="preserve">SOURCE: 
</t>
    </r>
    <r>
      <rPr>
        <b/>
        <sz val="12"/>
        <rFont val="Calibri"/>
        <family val="2"/>
        <scheme val="minor"/>
      </rPr>
      <t xml:space="preserve">SFUSD Salary Schedule </t>
    </r>
  </si>
  <si>
    <r>
      <t xml:space="preserve">SOURCE:  
</t>
    </r>
    <r>
      <rPr>
        <b/>
        <sz val="12"/>
        <rFont val="Calibri"/>
        <family val="2"/>
        <scheme val="minor"/>
      </rPr>
      <t xml:space="preserve">MIT Wage Calculator </t>
    </r>
  </si>
  <si>
    <r>
      <t xml:space="preserve">DEC's Investment 
</t>
    </r>
    <r>
      <rPr>
        <b/>
        <sz val="12"/>
        <rFont val="Calibri"/>
        <family val="2"/>
        <scheme val="minor"/>
      </rPr>
      <t>(per staff)</t>
    </r>
  </si>
  <si>
    <t>Asst. Teachers w/o BA</t>
  </si>
  <si>
    <t>Y</t>
  </si>
  <si>
    <t>Asst. Teachers w/ BA</t>
  </si>
  <si>
    <t>Teachers w/o BA</t>
  </si>
  <si>
    <t>Teachers w/ BA</t>
  </si>
  <si>
    <t>y</t>
  </si>
  <si>
    <t>Teachers w/ MA</t>
  </si>
  <si>
    <t>Total</t>
  </si>
  <si>
    <t>Combined Total</t>
  </si>
  <si>
    <t>Child Total</t>
  </si>
  <si>
    <t>Cost Per Child</t>
  </si>
  <si>
    <r>
      <t xml:space="preserve">Staff Roster 
</t>
    </r>
    <r>
      <rPr>
        <b/>
        <sz val="16"/>
        <rFont val="Calibri"/>
        <family val="2"/>
        <scheme val="minor"/>
      </rPr>
      <t>(Continued)</t>
    </r>
  </si>
  <si>
    <r>
      <t xml:space="preserve">Staff Hours 
</t>
    </r>
    <r>
      <rPr>
        <b/>
        <sz val="16"/>
        <rFont val="Calibri"/>
        <family val="2"/>
        <scheme val="minor"/>
      </rPr>
      <t>(On the floor)</t>
    </r>
  </si>
  <si>
    <r>
      <t xml:space="preserve">Verifiable Educational Attainment 
</t>
    </r>
    <r>
      <rPr>
        <b/>
        <sz val="16"/>
        <rFont val="Calibri"/>
        <family val="2"/>
        <scheme val="minor"/>
      </rPr>
      <t>(Must be uploaded to CA Workforce Registry)</t>
    </r>
  </si>
  <si>
    <t>Parity Wage</t>
  </si>
  <si>
    <t>Wage Investment</t>
  </si>
  <si>
    <r>
      <t xml:space="preserve">Staff Full Name 
</t>
    </r>
    <r>
      <rPr>
        <b/>
        <sz val="16"/>
        <color theme="1"/>
        <rFont val="Calibri"/>
        <family val="2"/>
        <scheme val="minor"/>
      </rPr>
      <t>(Must match your payroll system 
&amp; CA Workforce Registry)</t>
    </r>
  </si>
  <si>
    <t xml:space="preserve">Full-Time 
30 hours or more 
(per week) </t>
  </si>
  <si>
    <t>Part-Time 
Min. of 20hrs. 
&amp; Less than 30 hrs. 
(per week)</t>
  </si>
  <si>
    <t>Some College 
(12+ Units)</t>
  </si>
  <si>
    <t>Some College 
(0-12 units)</t>
  </si>
  <si>
    <t>Current Wage 
(Hourly)</t>
  </si>
  <si>
    <t>SFUSD Wage Parity
(Hourly)</t>
  </si>
  <si>
    <t>FULL DAY
Part Year</t>
  </si>
  <si>
    <t>DEC's Investment 
(per staff)</t>
  </si>
  <si>
    <t>Agency Name</t>
  </si>
  <si>
    <t>Teacher Assistant</t>
  </si>
  <si>
    <t>Teacher &lt; BA</t>
  </si>
  <si>
    <t>Teacher &gt; BA</t>
  </si>
  <si>
    <t xml:space="preserve">Low </t>
  </si>
  <si>
    <t>High</t>
  </si>
  <si>
    <t>Low</t>
  </si>
  <si>
    <t>Wu Yee Children's Services Headstart</t>
  </si>
  <si>
    <t>Wah Mei</t>
  </si>
  <si>
    <t>True Sunshine</t>
  </si>
  <si>
    <t>Frandelja</t>
  </si>
  <si>
    <t>Cross Cultural Family Centers</t>
  </si>
  <si>
    <t>Kai Ming Headstart</t>
  </si>
  <si>
    <t>Little Children's CDC</t>
  </si>
  <si>
    <t>Faces</t>
  </si>
  <si>
    <t>YMCA</t>
  </si>
  <si>
    <t>Chinatown Children's Center</t>
  </si>
  <si>
    <t>MNC Headstart</t>
  </si>
  <si>
    <t>Felton</t>
  </si>
  <si>
    <t>Nihonmachi Little Friends</t>
  </si>
  <si>
    <t>Good Samaritan</t>
  </si>
  <si>
    <t>Title 5 Total</t>
  </si>
  <si>
    <t xml:space="preserve">Count of </t>
  </si>
  <si>
    <t>Column Labels</t>
  </si>
  <si>
    <t>Row Labels</t>
  </si>
  <si>
    <t xml:space="preserve">Associate's Degree                                </t>
  </si>
  <si>
    <t xml:space="preserve">Bachelor's Degree                                 </t>
  </si>
  <si>
    <t xml:space="preserve">High School Diploma/GED                           </t>
  </si>
  <si>
    <t xml:space="preserve">Master's Degree                                   </t>
  </si>
  <si>
    <t xml:space="preserve">No High School Diploma/No GED                     </t>
  </si>
  <si>
    <t xml:space="preserve">Some College                                      </t>
  </si>
  <si>
    <t>Grand Total</t>
  </si>
  <si>
    <t>Some College- FT</t>
  </si>
  <si>
    <t>GATL1FT</t>
  </si>
  <si>
    <t>Full-Time- No BA</t>
  </si>
  <si>
    <t xml:space="preserve">Part-Time-No BA </t>
  </si>
  <si>
    <t>Some College- PT</t>
  </si>
  <si>
    <t>GATL1PT</t>
  </si>
  <si>
    <t>Assistant Teachers</t>
  </si>
  <si>
    <t>12 Core Units- FT</t>
  </si>
  <si>
    <t>GATL2FT</t>
  </si>
  <si>
    <t>12 Core Units-PT</t>
  </si>
  <si>
    <t>GATL2PT</t>
  </si>
  <si>
    <t>AA w/ ECE- FT</t>
  </si>
  <si>
    <t>GATL3FT</t>
  </si>
  <si>
    <t>Full-Time-w/ BA</t>
  </si>
  <si>
    <t xml:space="preserve">Part-Time-w/ BA </t>
  </si>
  <si>
    <t>AA w/ ECE- PT</t>
  </si>
  <si>
    <t>GATL3PT</t>
  </si>
  <si>
    <t>BA w/ ECE- FT</t>
  </si>
  <si>
    <t>GATL4FT</t>
  </si>
  <si>
    <t>BA w/ ECE- PT</t>
  </si>
  <si>
    <t>GATL4PT</t>
  </si>
  <si>
    <t>12 Core Units</t>
  </si>
  <si>
    <t>GTL2FT</t>
  </si>
  <si>
    <t>GTL3FT</t>
  </si>
  <si>
    <t>Teachers</t>
  </si>
  <si>
    <t>GTL3PT</t>
  </si>
  <si>
    <t>Full-Time-w/ MA</t>
  </si>
  <si>
    <t xml:space="preserve">Part-Time-w/ MA </t>
  </si>
  <si>
    <t>DROP DOWN LISTS</t>
  </si>
  <si>
    <t>Education</t>
  </si>
  <si>
    <t>Teacher Role</t>
  </si>
  <si>
    <t>Full-Time/Part-Time</t>
  </si>
  <si>
    <t>Less Than 12 Units</t>
  </si>
  <si>
    <t>Full-Time</t>
  </si>
  <si>
    <t>12 Core Units and/or CDA Permit</t>
  </si>
  <si>
    <t>Lead Teacher</t>
  </si>
  <si>
    <t>Part-Time</t>
  </si>
  <si>
    <t xml:space="preserve">BA degree with ECE Units </t>
  </si>
  <si>
    <t>MA Degree with ECE Units</t>
  </si>
  <si>
    <t>https://livingwage.mit.edu/counties/06075</t>
  </si>
  <si>
    <t>1 Single Adult/no children</t>
  </si>
  <si>
    <t>Assumptions</t>
  </si>
  <si>
    <t>GREEN TIER:</t>
  </si>
  <si>
    <t>All teachers would minimally receive living wage.  Aides would be short 5K</t>
  </si>
  <si>
    <t>All eligible staff with a BA would minimually receive BA parity wage</t>
  </si>
  <si>
    <t>We determined stipend amount using the difference between median low wage based on sample size from likely green tier sites) and adjusted SFUSD salaries.</t>
  </si>
  <si>
    <t>Depending on our funding availability we would include/exclude parity for teachers with MA (need to see two cost models)</t>
  </si>
  <si>
    <t>Based on enrollment, all SFUSD paraprofessionals would be in green tier.</t>
  </si>
  <si>
    <t>BLUE TIER:</t>
  </si>
  <si>
    <t>Teachers and assistants will received increased compensation for educational attainment</t>
  </si>
  <si>
    <t>In Year One, teachers in Blue Tier receive stipends.   In Year 2/3, Blue Tier sites will receive compensation grants. (conseequently increasing admin costs)</t>
  </si>
  <si>
    <t>Teachers in Blue tier rewarded with higher stipends for working in sites serving 20%-49% ELS children</t>
  </si>
  <si>
    <t>Teachers in Blue tier may or may not reach living wage or parity depending on salaries of employers.</t>
  </si>
  <si>
    <t>ORANGE TIER</t>
  </si>
  <si>
    <t>Teachers and assistance receive higher compensation but are not guaranteed living wage or parity.</t>
  </si>
  <si>
    <t>You must be an approved ELS site to participate in the CARES 3.0 Stipend program</t>
  </si>
  <si>
    <t>Teachers/Lead Teachers</t>
  </si>
  <si>
    <t>CENTER AMOUNTS</t>
  </si>
  <si>
    <t>&lt;20% ELS</t>
  </si>
  <si>
    <t>&gt;20% Priority</t>
  </si>
  <si>
    <t>&gt;50% Priority</t>
  </si>
  <si>
    <t xml:space="preserve">Orange Tier </t>
  </si>
  <si>
    <t>Blue Tier</t>
  </si>
  <si>
    <t>Green Tier</t>
  </si>
  <si>
    <t>Part time</t>
  </si>
  <si>
    <t>Full time</t>
  </si>
  <si>
    <t>&lt;12 units + experience</t>
  </si>
  <si>
    <t>12 Core Units or CDA</t>
  </si>
  <si>
    <t>AA Degree with ECE units</t>
  </si>
  <si>
    <t xml:space="preserve">BA degree with ECE units </t>
  </si>
  <si>
    <t>MA Degree with ECE units</t>
  </si>
  <si>
    <t>Teacher Assistants</t>
  </si>
  <si>
    <t>Orange Tier</t>
  </si>
  <si>
    <t>Blue tier</t>
  </si>
  <si>
    <t>Lead Teachers/Owners</t>
  </si>
  <si>
    <t>FCC AMOUNTS</t>
  </si>
  <si>
    <t>&lt; 12 units + experience</t>
  </si>
  <si>
    <t>AA degree with ECE units</t>
  </si>
  <si>
    <t>MA degree with ECE units</t>
  </si>
  <si>
    <t>Code</t>
  </si>
  <si>
    <t>Amt</t>
  </si>
  <si>
    <t>Education Key</t>
  </si>
  <si>
    <t>LTPTE1</t>
  </si>
  <si>
    <t>E1</t>
  </si>
  <si>
    <t>LTPTE2</t>
  </si>
  <si>
    <t>E2</t>
  </si>
  <si>
    <t>LTPTE3</t>
  </si>
  <si>
    <t>E3</t>
  </si>
  <si>
    <t>LTPTE4</t>
  </si>
  <si>
    <t>E4</t>
  </si>
  <si>
    <t>LTPTE5</t>
  </si>
  <si>
    <t>E5</t>
  </si>
  <si>
    <t>LTFTE1</t>
  </si>
  <si>
    <t>LTFTE2</t>
  </si>
  <si>
    <t>LTFTE3</t>
  </si>
  <si>
    <t>LTFTE4</t>
  </si>
  <si>
    <t>LTFTE5</t>
  </si>
  <si>
    <t>ATPTE1</t>
  </si>
  <si>
    <t>ATPTE2</t>
  </si>
  <si>
    <t>Selector</t>
  </si>
  <si>
    <t>ATPTE3</t>
  </si>
  <si>
    <t>ATPTE4</t>
  </si>
  <si>
    <t>ATPTE5</t>
  </si>
  <si>
    <t>Are you a or l</t>
  </si>
  <si>
    <t>ATFTE1</t>
  </si>
  <si>
    <t>are you f or p</t>
  </si>
  <si>
    <t>ATFTE2</t>
  </si>
  <si>
    <t>what level of e ar you</t>
  </si>
  <si>
    <t>ATFTE3</t>
  </si>
  <si>
    <t>ATFTE4</t>
  </si>
  <si>
    <t>ATFTE5</t>
  </si>
  <si>
    <r>
      <t xml:space="preserve">Part-Time =
</t>
    </r>
    <r>
      <rPr>
        <b/>
        <u/>
        <sz val="10"/>
        <rFont val="Calibri"/>
        <family val="2"/>
        <scheme val="minor"/>
      </rPr>
      <t>Min. 20 hours - Max 29 hours</t>
    </r>
    <r>
      <rPr>
        <b/>
        <sz val="12"/>
        <rFont val="Calibri"/>
        <family val="2"/>
        <scheme val="minor"/>
      </rPr>
      <t xml:space="preserve"> 
Full-Time =
</t>
    </r>
    <r>
      <rPr>
        <b/>
        <u/>
        <sz val="10"/>
        <rFont val="Calibri"/>
        <family val="2"/>
        <scheme val="minor"/>
      </rPr>
      <t>30 or more hours (max 40)</t>
    </r>
    <r>
      <rPr>
        <b/>
        <sz val="12"/>
        <rFont val="Calibri"/>
        <family val="2"/>
        <scheme val="minor"/>
      </rPr>
      <t xml:space="preserve">
</t>
    </r>
    <r>
      <rPr>
        <b/>
        <sz val="10"/>
        <rFont val="Calibri"/>
        <family val="2"/>
        <scheme val="minor"/>
      </rPr>
      <t xml:space="preserve">(per week) </t>
    </r>
    <r>
      <rPr>
        <b/>
        <sz val="12"/>
        <rFont val="Calibri"/>
        <family val="2"/>
        <scheme val="minor"/>
      </rPr>
      <t xml:space="preserve"> </t>
    </r>
  </si>
  <si>
    <t>Max Estimated Payroll Taxes (15%)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</si>
</sst>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quot;$&quot;#,##0.00"/>
    <numFmt numFmtId="165" formatCode="&quot;$&quot;#,##0"/>
  </numFmts>
  <fonts count="38" x14ac:knownFonts="1">
    <font>
      <sz val="11"/>
      <color theme="1"/>
      <name val="Calibri"/>
      <family val="2"/>
      <scheme val="minor"/>
    </font>
    <font>
      <b/>
      <sz val="14"/>
      <color theme="1"/>
      <name val="Calibri"/>
      <family val="2"/>
      <scheme val="minor"/>
    </font>
    <font>
      <sz val="12"/>
      <color theme="1"/>
      <name val="Calibri"/>
      <family val="2"/>
      <scheme val="minor"/>
    </font>
    <font>
      <sz val="12"/>
      <name val="Calibri"/>
      <family val="2"/>
      <scheme val="minor"/>
    </font>
    <font>
      <sz val="20"/>
      <color theme="1"/>
      <name val="Calibri"/>
      <family val="2"/>
      <scheme val="minor"/>
    </font>
    <font>
      <b/>
      <sz val="14"/>
      <name val="Calibri"/>
      <family val="2"/>
      <scheme val="minor"/>
    </font>
    <font>
      <sz val="14"/>
      <color theme="1"/>
      <name val="Calibri"/>
      <family val="2"/>
      <scheme val="minor"/>
    </font>
    <font>
      <b/>
      <sz val="18"/>
      <color theme="1"/>
      <name val="Calibri"/>
      <family val="2"/>
      <scheme val="minor"/>
    </font>
    <font>
      <b/>
      <sz val="20"/>
      <color theme="1"/>
      <name val="Calibri"/>
      <family val="2"/>
      <scheme val="minor"/>
    </font>
    <font>
      <b/>
      <u/>
      <sz val="20"/>
      <color theme="1"/>
      <name val="Calibri"/>
      <family val="2"/>
      <scheme val="minor"/>
    </font>
    <font>
      <u/>
      <sz val="20"/>
      <color theme="1"/>
      <name val="Calibri"/>
      <family val="2"/>
      <scheme val="minor"/>
    </font>
    <font>
      <b/>
      <sz val="20"/>
      <color theme="0"/>
      <name val="Calibri"/>
      <family val="2"/>
      <scheme val="minor"/>
    </font>
    <font>
      <sz val="20"/>
      <color theme="0"/>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b/>
      <sz val="12"/>
      <color theme="1"/>
      <name val="Calibri"/>
      <family val="2"/>
      <scheme val="minor"/>
    </font>
    <font>
      <b/>
      <sz val="12"/>
      <name val="Calibri"/>
      <family val="2"/>
      <scheme val="minor"/>
    </font>
    <font>
      <b/>
      <sz val="11"/>
      <color theme="1"/>
      <name val="Calibri"/>
      <family val="2"/>
      <scheme val="minor"/>
    </font>
    <font>
      <b/>
      <sz val="20"/>
      <name val="Calibri"/>
      <family val="2"/>
      <scheme val="minor"/>
    </font>
    <font>
      <b/>
      <sz val="22"/>
      <color theme="1"/>
      <name val="Calibri"/>
      <family val="2"/>
      <scheme val="minor"/>
    </font>
    <font>
      <b/>
      <sz val="16"/>
      <name val="Calibri"/>
      <family val="2"/>
      <scheme val="minor"/>
    </font>
    <font>
      <b/>
      <sz val="18"/>
      <name val="Calibri"/>
      <family val="2"/>
      <scheme val="minor"/>
    </font>
    <font>
      <b/>
      <sz val="14"/>
      <color theme="0"/>
      <name val="Calibri"/>
      <family val="2"/>
      <scheme val="minor"/>
    </font>
    <font>
      <sz val="12"/>
      <color theme="0"/>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sz val="12"/>
      <color rgb="FF000000"/>
      <name val="Calibri"/>
      <family val="2"/>
      <scheme val="minor"/>
    </font>
    <font>
      <b/>
      <sz val="12"/>
      <color theme="0"/>
      <name val="Calibri"/>
      <family val="2"/>
      <scheme val="minor"/>
    </font>
    <font>
      <b/>
      <i/>
      <sz val="12"/>
      <color theme="1"/>
      <name val="Calibri"/>
      <family val="2"/>
      <scheme val="minor"/>
    </font>
    <font>
      <sz val="9"/>
      <color indexed="81"/>
      <name val="Tahoma"/>
      <family val="2"/>
    </font>
    <font>
      <b/>
      <sz val="9"/>
      <color indexed="81"/>
      <name val="Tahoma"/>
      <family val="2"/>
    </font>
    <font>
      <b/>
      <sz val="10"/>
      <name val="Calibri"/>
      <family val="2"/>
      <scheme val="minor"/>
    </font>
    <font>
      <b/>
      <sz val="10"/>
      <color theme="1"/>
      <name val="Calibri"/>
      <family val="2"/>
      <scheme val="minor"/>
    </font>
    <font>
      <b/>
      <u/>
      <sz val="10"/>
      <name val="Calibri"/>
      <family val="2"/>
      <scheme val="minor"/>
    </font>
    <font>
      <sz val="12"/>
      <color indexed="8"/>
      <name val="Calibri"/>
      <family val="2"/>
      <scheme val="minor"/>
    </font>
    <font>
      <b/>
      <sz val="12"/>
      <color indexed="8"/>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E7E6E6"/>
        <bgColor rgb="FF000000"/>
      </patternFill>
    </fill>
    <fill>
      <patternFill patternType="solid">
        <fgColor rgb="FFD9E1F2"/>
        <bgColor rgb="FF000000"/>
      </patternFill>
    </fill>
    <fill>
      <patternFill patternType="solid">
        <fgColor rgb="FFFFFFFF"/>
        <bgColor rgb="FF000000"/>
      </patternFill>
    </fill>
    <fill>
      <patternFill patternType="solid">
        <fgColor rgb="FFFCE4D6"/>
        <bgColor rgb="FF000000"/>
      </patternFill>
    </fill>
    <fill>
      <patternFill patternType="solid">
        <fgColor rgb="FFE2EFDA"/>
        <bgColor rgb="FF000000"/>
      </patternFill>
    </fill>
    <fill>
      <patternFill patternType="solid">
        <fgColor rgb="FFFBE4D5"/>
        <bgColor rgb="FF000000"/>
      </patternFill>
    </fill>
    <fill>
      <patternFill patternType="solid">
        <fgColor rgb="FFD9E2F3"/>
        <bgColor rgb="FF000000"/>
      </patternFill>
    </fill>
    <fill>
      <patternFill patternType="solid">
        <fgColor rgb="FFE2EFD9"/>
        <bgColor rgb="FF000000"/>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59999389629810485"/>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ck">
        <color indexed="64"/>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ck">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ck">
        <color indexed="64"/>
      </left>
      <right style="thin">
        <color theme="0" tint="-0.499984740745262"/>
      </right>
      <top style="thin">
        <color theme="0" tint="-0.499984740745262"/>
      </top>
      <bottom style="thin">
        <color indexed="64"/>
      </bottom>
      <diagonal/>
    </border>
    <border>
      <left style="thin">
        <color theme="0" tint="-0.499984740745262"/>
      </left>
      <right style="thick">
        <color indexed="64"/>
      </right>
      <top style="thin">
        <color theme="0" tint="-0.499984740745262"/>
      </top>
      <bottom style="thin">
        <color theme="0" tint="-0.499984740745262"/>
      </bottom>
      <diagonal/>
    </border>
    <border>
      <left style="thin">
        <color theme="0" tint="-0.499984740745262"/>
      </left>
      <right style="thick">
        <color indexed="64"/>
      </right>
      <top/>
      <bottom style="thin">
        <color theme="0" tint="-0.499984740745262"/>
      </bottom>
      <diagonal/>
    </border>
    <border>
      <left style="thin">
        <color indexed="64"/>
      </left>
      <right style="thick">
        <color indexed="64"/>
      </right>
      <top style="thin">
        <color indexed="64"/>
      </top>
      <bottom style="thin">
        <color indexed="64"/>
      </bottom>
      <diagonal/>
    </border>
    <border>
      <left style="thin">
        <color theme="0" tint="-0.499984740745262"/>
      </left>
      <right style="thick">
        <color indexed="64"/>
      </right>
      <top style="thin">
        <color indexed="64"/>
      </top>
      <bottom style="thin">
        <color indexed="64"/>
      </bottom>
      <diagonal/>
    </border>
    <border>
      <left style="thin">
        <color theme="0" tint="-0.499984740745262"/>
      </left>
      <right style="thick">
        <color indexed="64"/>
      </right>
      <top style="thin">
        <color theme="0" tint="-0.499984740745262"/>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thin">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theme="0" tint="-0.499984740745262"/>
      </left>
      <right style="thin">
        <color theme="0" tint="-0.499984740745262"/>
      </right>
      <top style="thin">
        <color indexed="64"/>
      </top>
      <bottom style="thin">
        <color indexed="64"/>
      </bottom>
      <diagonal/>
    </border>
    <border>
      <left/>
      <right/>
      <top style="thin">
        <color indexed="64"/>
      </top>
      <bottom style="thick">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ck">
        <color indexed="64"/>
      </top>
      <bottom style="thick">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ck">
        <color indexed="64"/>
      </bottom>
      <diagonal/>
    </border>
    <border>
      <left style="thick">
        <color auto="1"/>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ck">
        <color indexed="64"/>
      </right>
      <top/>
      <bottom style="thick">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bottom/>
      <diagonal/>
    </border>
    <border>
      <left/>
      <right style="thick">
        <color indexed="64"/>
      </right>
      <top/>
      <bottom style="thin">
        <color theme="0" tint="-0.499984740745262"/>
      </bottom>
      <diagonal/>
    </border>
    <border>
      <left/>
      <right style="thick">
        <color indexed="64"/>
      </right>
      <top style="thin">
        <color theme="0" tint="-0.499984740745262"/>
      </top>
      <bottom style="thin">
        <color theme="0" tint="-0.499984740745262"/>
      </bottom>
      <diagonal/>
    </border>
    <border>
      <left/>
      <right style="thick">
        <color indexed="64"/>
      </right>
      <top style="thin">
        <color theme="0" tint="-0.499984740745262"/>
      </top>
      <bottom style="thin">
        <color indexed="64"/>
      </bottom>
      <diagonal/>
    </border>
    <border>
      <left style="thick">
        <color indexed="64"/>
      </left>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ck">
        <color indexed="64"/>
      </left>
      <right style="thick">
        <color indexed="64"/>
      </right>
      <top style="thin">
        <color theme="0" tint="-0.499984740745262"/>
      </top>
      <bottom style="thin">
        <color indexed="64"/>
      </bottom>
      <diagonal/>
    </border>
    <border>
      <left style="thick">
        <color auto="1"/>
      </left>
      <right style="thick">
        <color indexed="64"/>
      </right>
      <top style="thick">
        <color auto="1"/>
      </top>
      <bottom/>
      <diagonal/>
    </border>
    <border>
      <left style="thick">
        <color indexed="64"/>
      </left>
      <right style="thin">
        <color indexed="64"/>
      </right>
      <top style="thin">
        <color theme="0" tint="-0.499984740745262"/>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thin">
        <color theme="0" tint="-0.499984740745262"/>
      </right>
      <top style="thin">
        <color indexed="64"/>
      </top>
      <bottom style="thin">
        <color indexed="64"/>
      </bottom>
      <diagonal/>
    </border>
    <border>
      <left/>
      <right style="medium">
        <color indexed="64"/>
      </right>
      <top style="thin">
        <color indexed="64"/>
      </top>
      <bottom style="medium">
        <color indexed="64"/>
      </bottom>
      <diagonal/>
    </border>
    <border>
      <left style="thick">
        <color auto="1"/>
      </left>
      <right style="medium">
        <color indexed="64"/>
      </right>
      <top style="thick">
        <color auto="1"/>
      </top>
      <bottom style="thick">
        <color indexed="64"/>
      </bottom>
      <diagonal/>
    </border>
    <border>
      <left style="medium">
        <color indexed="64"/>
      </left>
      <right style="thick">
        <color indexed="64"/>
      </right>
      <top style="thick">
        <color auto="1"/>
      </top>
      <bottom style="thick">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rgb="FF000000"/>
      </left>
      <right style="medium">
        <color auto="1"/>
      </right>
      <top style="thin">
        <color rgb="FF000000"/>
      </top>
      <bottom style="thin">
        <color rgb="FF000000"/>
      </bottom>
      <diagonal/>
    </border>
    <border>
      <left style="medium">
        <color auto="1"/>
      </left>
      <right style="medium">
        <color auto="1"/>
      </right>
      <top style="thin">
        <color rgb="FF000000"/>
      </top>
      <bottom style="thin">
        <color rgb="FF000000"/>
      </bottom>
      <diagonal/>
    </border>
    <border>
      <left/>
      <right/>
      <top style="thin">
        <color rgb="FF000000"/>
      </top>
      <bottom style="thin">
        <color rgb="FF000000"/>
      </bottom>
      <diagonal/>
    </border>
    <border>
      <left style="medium">
        <color indexed="64"/>
      </left>
      <right style="thick">
        <color indexed="64"/>
      </right>
      <top style="medium">
        <color indexed="64"/>
      </top>
      <bottom style="medium">
        <color indexed="64"/>
      </bottom>
      <diagonal/>
    </border>
    <border>
      <left/>
      <right style="medium">
        <color auto="1"/>
      </right>
      <top style="thin">
        <color rgb="FF000000"/>
      </top>
      <bottom style="thin">
        <color rgb="FF000000"/>
      </bottom>
      <diagonal/>
    </border>
    <border>
      <left/>
      <right style="medium">
        <color indexed="64"/>
      </right>
      <top style="medium">
        <color indexed="64"/>
      </top>
      <bottom/>
      <diagonal/>
    </border>
    <border>
      <left style="medium">
        <color auto="1"/>
      </left>
      <right style="medium">
        <color auto="1"/>
      </right>
      <top style="thick">
        <color auto="1"/>
      </top>
      <bottom style="thin">
        <color rgb="FF000000"/>
      </bottom>
      <diagonal/>
    </border>
    <border>
      <left style="thin">
        <color rgb="FF000000"/>
      </left>
      <right style="medium">
        <color indexed="64"/>
      </right>
      <top style="thick">
        <color auto="1"/>
      </top>
      <bottom style="thin">
        <color rgb="FF000000"/>
      </bottom>
      <diagonal/>
    </border>
    <border>
      <left/>
      <right style="medium">
        <color auto="1"/>
      </right>
      <top style="thick">
        <color auto="1"/>
      </top>
      <bottom style="thin">
        <color rgb="FF000000"/>
      </bottom>
      <diagonal/>
    </border>
    <border>
      <left/>
      <right/>
      <top style="thick">
        <color auto="1"/>
      </top>
      <bottom style="thin">
        <color rgb="FF000000"/>
      </bottom>
      <diagonal/>
    </border>
    <border>
      <left style="medium">
        <color auto="1"/>
      </left>
      <right style="thick">
        <color auto="1"/>
      </right>
      <top style="thick">
        <color auto="1"/>
      </top>
      <bottom style="medium">
        <color auto="1"/>
      </bottom>
      <diagonal/>
    </border>
    <border>
      <left style="medium">
        <color auto="1"/>
      </left>
      <right/>
      <top style="thick">
        <color auto="1"/>
      </top>
      <bottom style="thin">
        <color rgb="FF000000"/>
      </bottom>
      <diagonal/>
    </border>
    <border>
      <left style="medium">
        <color auto="1"/>
      </left>
      <right/>
      <top style="thin">
        <color rgb="FF000000"/>
      </top>
      <bottom style="thin">
        <color rgb="FF000000"/>
      </bottom>
      <diagonal/>
    </border>
  </borders>
  <cellStyleXfs count="1">
    <xf numFmtId="0" fontId="0" fillId="0" borderId="0"/>
  </cellStyleXfs>
  <cellXfs count="407">
    <xf numFmtId="0" fontId="0" fillId="0" borderId="0" xfId="0"/>
    <xf numFmtId="0" fontId="6" fillId="0" borderId="0" xfId="0" applyFont="1" applyAlignment="1">
      <alignment vertical="center"/>
    </xf>
    <xf numFmtId="0" fontId="4" fillId="2" borderId="0" xfId="0" applyFont="1" applyFill="1"/>
    <xf numFmtId="0" fontId="10" fillId="2" borderId="0" xfId="0" applyFont="1" applyFill="1"/>
    <xf numFmtId="0" fontId="11" fillId="3" borderId="0" xfId="0" applyFont="1" applyFill="1" applyAlignment="1">
      <alignment vertical="center"/>
    </xf>
    <xf numFmtId="0" fontId="6" fillId="0" borderId="0" xfId="0" applyFont="1" applyFill="1" applyBorder="1" applyAlignment="1">
      <alignment horizontal="left"/>
    </xf>
    <xf numFmtId="0" fontId="0" fillId="0" borderId="0" xfId="0" applyAlignment="1">
      <alignment wrapText="1"/>
    </xf>
    <xf numFmtId="0" fontId="6" fillId="0" borderId="0" xfId="0" applyFont="1" applyBorder="1"/>
    <xf numFmtId="0" fontId="6" fillId="0" borderId="0" xfId="0" applyFont="1"/>
    <xf numFmtId="0" fontId="1" fillId="0" borderId="0" xfId="0" applyFont="1"/>
    <xf numFmtId="0" fontId="8" fillId="2" borderId="0" xfId="0" applyFont="1" applyFill="1"/>
    <xf numFmtId="0" fontId="8" fillId="0" borderId="0" xfId="0" applyFont="1" applyFill="1"/>
    <xf numFmtId="0" fontId="13" fillId="0" borderId="0" xfId="0" applyFont="1"/>
    <xf numFmtId="0" fontId="14" fillId="0" borderId="0" xfId="0" applyFont="1"/>
    <xf numFmtId="0" fontId="0" fillId="0" borderId="0" xfId="0" applyFill="1"/>
    <xf numFmtId="0" fontId="0" fillId="0" borderId="0" xfId="0"/>
    <xf numFmtId="0" fontId="11" fillId="3" borderId="0" xfId="0" applyFont="1" applyFill="1" applyBorder="1" applyAlignment="1">
      <alignment horizontal="left" vertical="center"/>
    </xf>
    <xf numFmtId="0" fontId="12" fillId="3" borderId="0" xfId="0" applyFont="1" applyFill="1" applyBorder="1" applyAlignment="1">
      <alignment horizontal="left"/>
    </xf>
    <xf numFmtId="0" fontId="12" fillId="3" borderId="0" xfId="0" applyFont="1" applyFill="1"/>
    <xf numFmtId="0" fontId="6" fillId="0" borderId="0" xfId="0" applyFont="1" applyFill="1"/>
    <xf numFmtId="0" fontId="6" fillId="0" borderId="29" xfId="0" applyFont="1" applyFill="1" applyBorder="1"/>
    <xf numFmtId="0" fontId="6" fillId="0" borderId="33" xfId="0" applyFont="1" applyBorder="1"/>
    <xf numFmtId="0" fontId="10" fillId="0" borderId="0" xfId="0" applyFont="1" applyFill="1"/>
    <xf numFmtId="0" fontId="9" fillId="2" borderId="0" xfId="0" applyFont="1" applyFill="1"/>
    <xf numFmtId="0" fontId="13" fillId="0" borderId="0" xfId="0" applyFont="1" applyFill="1" applyBorder="1" applyAlignment="1">
      <alignment horizontal="left"/>
    </xf>
    <xf numFmtId="1" fontId="2" fillId="0" borderId="31"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1" fillId="0" borderId="0" xfId="0" applyFont="1" applyFill="1" applyBorder="1" applyAlignment="1">
      <alignment wrapText="1"/>
    </xf>
    <xf numFmtId="0" fontId="0" fillId="0" borderId="0" xfId="0"/>
    <xf numFmtId="0" fontId="6" fillId="0" borderId="0" xfId="0" applyFont="1" applyFill="1" applyBorder="1"/>
    <xf numFmtId="0" fontId="21" fillId="0" borderId="36"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13" fillId="0" borderId="0" xfId="0" applyFont="1" applyAlignment="1">
      <alignment horizontal="left"/>
    </xf>
    <xf numFmtId="0" fontId="13" fillId="0" borderId="0" xfId="0" applyFont="1" applyFill="1" applyAlignment="1">
      <alignment horizontal="left"/>
    </xf>
    <xf numFmtId="0" fontId="21" fillId="0" borderId="53"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1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66"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5" borderId="19"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68" xfId="0" applyFont="1" applyFill="1" applyBorder="1" applyAlignment="1">
      <alignment horizontal="center" vertical="center"/>
    </xf>
    <xf numFmtId="0" fontId="1" fillId="5" borderId="58" xfId="0" applyFont="1" applyFill="1" applyBorder="1" applyAlignment="1">
      <alignment horizontal="center" vertical="center"/>
    </xf>
    <xf numFmtId="0" fontId="2" fillId="0" borderId="16" xfId="0" applyFont="1" applyBorder="1" applyAlignment="1">
      <alignment horizontal="center" vertical="center"/>
    </xf>
    <xf numFmtId="0" fontId="1" fillId="5" borderId="15" xfId="0" applyFont="1" applyFill="1" applyBorder="1" applyAlignment="1">
      <alignment horizontal="center" vertical="center"/>
    </xf>
    <xf numFmtId="0" fontId="2" fillId="0" borderId="70" xfId="0" applyFont="1" applyBorder="1" applyAlignment="1">
      <alignment horizontal="center" vertical="center"/>
    </xf>
    <xf numFmtId="0" fontId="0" fillId="3" borderId="0" xfId="0" applyFill="1"/>
    <xf numFmtId="0" fontId="21" fillId="0" borderId="60" xfId="0" applyFont="1" applyFill="1" applyBorder="1" applyAlignment="1">
      <alignment horizontal="center" vertical="center" wrapText="1"/>
    </xf>
    <xf numFmtId="0" fontId="6" fillId="3" borderId="0" xfId="0" applyFont="1" applyFill="1"/>
    <xf numFmtId="0" fontId="3" fillId="0" borderId="2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31" xfId="0" applyFont="1" applyFill="1" applyBorder="1" applyAlignment="1">
      <alignment horizontal="center" vertical="center"/>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2" fillId="0" borderId="67" xfId="0" applyFont="1" applyBorder="1" applyAlignment="1">
      <alignment horizontal="center" vertical="center"/>
    </xf>
    <xf numFmtId="0" fontId="3" fillId="0" borderId="22" xfId="0" applyFont="1" applyFill="1" applyBorder="1" applyAlignment="1">
      <alignment horizontal="center" vertical="center"/>
    </xf>
    <xf numFmtId="0" fontId="21" fillId="0" borderId="74"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2" fillId="0" borderId="81" xfId="0" applyFont="1" applyBorder="1" applyAlignment="1">
      <alignment horizontal="center" vertical="center"/>
    </xf>
    <xf numFmtId="0" fontId="2" fillId="0" borderId="80"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9" xfId="0" applyFont="1" applyFill="1" applyBorder="1" applyAlignment="1">
      <alignment horizontal="center" vertical="center"/>
    </xf>
    <xf numFmtId="0" fontId="1" fillId="5" borderId="75" xfId="0" applyFont="1" applyFill="1" applyBorder="1" applyAlignment="1">
      <alignment horizontal="center" vertical="center"/>
    </xf>
    <xf numFmtId="0" fontId="3" fillId="0" borderId="86" xfId="0" applyFont="1" applyFill="1" applyBorder="1" applyAlignment="1">
      <alignment horizontal="center" vertical="center"/>
    </xf>
    <xf numFmtId="0" fontId="1" fillId="0" borderId="30" xfId="0" applyFont="1" applyFill="1" applyBorder="1" applyAlignment="1">
      <alignment horizontal="center" vertical="center"/>
    </xf>
    <xf numFmtId="0" fontId="2" fillId="0" borderId="19" xfId="0" applyFont="1" applyFill="1" applyBorder="1" applyAlignment="1">
      <alignment horizontal="center" vertical="center"/>
    </xf>
    <xf numFmtId="0" fontId="1" fillId="5" borderId="81" xfId="0" applyFont="1" applyFill="1" applyBorder="1" applyAlignment="1">
      <alignment horizontal="center" vertical="center"/>
    </xf>
    <xf numFmtId="0" fontId="1" fillId="0" borderId="63" xfId="0" applyFont="1" applyFill="1" applyBorder="1" applyAlignment="1">
      <alignment wrapText="1"/>
    </xf>
    <xf numFmtId="0" fontId="7" fillId="0" borderId="64" xfId="0" applyFont="1" applyFill="1" applyBorder="1" applyAlignment="1">
      <alignment wrapText="1"/>
    </xf>
    <xf numFmtId="1" fontId="2" fillId="0" borderId="27"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1" fillId="5" borderId="64"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75" xfId="0" applyFont="1" applyFill="1" applyBorder="1" applyAlignment="1">
      <alignment horizontal="center" vertical="center"/>
    </xf>
    <xf numFmtId="0" fontId="2" fillId="0" borderId="30" xfId="0" applyFont="1" applyFill="1" applyBorder="1" applyAlignment="1">
      <alignment horizontal="center" vertical="center"/>
    </xf>
    <xf numFmtId="0" fontId="3" fillId="0" borderId="78"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2" fillId="0" borderId="75" xfId="0" applyFont="1" applyBorder="1" applyAlignment="1">
      <alignment horizontal="center" vertical="center"/>
    </xf>
    <xf numFmtId="0" fontId="3" fillId="0" borderId="64"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2"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6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1" fillId="6" borderId="38"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15" xfId="0" applyFont="1" applyFill="1" applyBorder="1" applyAlignment="1">
      <alignment horizontal="center" vertical="center"/>
    </xf>
    <xf numFmtId="0" fontId="23" fillId="5" borderId="15" xfId="0" applyFont="1" applyFill="1" applyBorder="1" applyAlignment="1">
      <alignment horizontal="center" vertical="center"/>
    </xf>
    <xf numFmtId="0" fontId="21" fillId="6" borderId="36" xfId="0" applyFont="1" applyFill="1" applyBorder="1" applyAlignment="1">
      <alignment horizontal="center" vertical="center" wrapText="1"/>
    </xf>
    <xf numFmtId="0" fontId="21" fillId="6" borderId="74" xfId="0" applyFont="1" applyFill="1" applyBorder="1" applyAlignment="1">
      <alignment horizontal="center" vertical="center" wrapText="1"/>
    </xf>
    <xf numFmtId="0" fontId="21" fillId="6" borderId="39" xfId="0" applyFont="1" applyFill="1" applyBorder="1" applyAlignment="1">
      <alignment horizontal="center" vertical="center" wrapText="1"/>
    </xf>
    <xf numFmtId="0" fontId="21" fillId="6" borderId="53" xfId="0" applyFont="1" applyFill="1" applyBorder="1" applyAlignment="1">
      <alignment horizontal="center" vertical="center" wrapText="1"/>
    </xf>
    <xf numFmtId="0" fontId="21" fillId="6" borderId="60" xfId="0" applyFont="1" applyFill="1" applyBorder="1" applyAlignment="1">
      <alignment horizontal="center" vertical="center" wrapText="1"/>
    </xf>
    <xf numFmtId="0" fontId="2" fillId="0" borderId="28" xfId="0" applyFont="1" applyFill="1" applyBorder="1" applyAlignment="1">
      <alignment horizontal="center" vertical="center"/>
    </xf>
    <xf numFmtId="0" fontId="3" fillId="0" borderId="6" xfId="0" applyFont="1" applyFill="1" applyBorder="1" applyAlignment="1">
      <alignment horizontal="center" vertical="center" wrapText="1"/>
    </xf>
    <xf numFmtId="0" fontId="1" fillId="0" borderId="58"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4" xfId="0" applyFont="1" applyFill="1" applyBorder="1" applyAlignment="1">
      <alignment horizontal="center" vertical="center"/>
    </xf>
    <xf numFmtId="0" fontId="3" fillId="0" borderId="64" xfId="0" applyFont="1" applyFill="1" applyBorder="1" applyAlignment="1">
      <alignment horizontal="center" vertical="center"/>
    </xf>
    <xf numFmtId="0" fontId="1" fillId="0" borderId="64" xfId="0" applyFont="1" applyFill="1" applyBorder="1" applyAlignment="1">
      <alignment horizontal="center" vertical="center"/>
    </xf>
    <xf numFmtId="0" fontId="12" fillId="3" borderId="80" xfId="0" applyFont="1" applyFill="1" applyBorder="1"/>
    <xf numFmtId="0" fontId="0" fillId="0" borderId="0" xfId="0" applyAlignment="1">
      <alignment horizontal="center"/>
    </xf>
    <xf numFmtId="0" fontId="13" fillId="0" borderId="47" xfId="0" applyFont="1" applyBorder="1" applyAlignment="1" applyProtection="1">
      <alignment horizontal="left"/>
      <protection locked="0"/>
    </xf>
    <xf numFmtId="2" fontId="13" fillId="0" borderId="57" xfId="0" applyNumberFormat="1" applyFont="1" applyBorder="1" applyAlignment="1" applyProtection="1">
      <alignment horizontal="left" wrapText="1"/>
      <protection locked="0"/>
    </xf>
    <xf numFmtId="0" fontId="13" fillId="0" borderId="49" xfId="0" applyFont="1" applyBorder="1" applyAlignment="1">
      <alignment horizontal="left"/>
    </xf>
    <xf numFmtId="0" fontId="13" fillId="0" borderId="51" xfId="0" applyFont="1" applyFill="1" applyBorder="1" applyAlignment="1">
      <alignment horizontal="left"/>
    </xf>
    <xf numFmtId="0" fontId="13" fillId="0" borderId="47" xfId="0" applyFont="1" applyFill="1" applyBorder="1" applyAlignment="1">
      <alignment horizontal="left"/>
    </xf>
    <xf numFmtId="0" fontId="0" fillId="0" borderId="1" xfId="0" applyBorder="1" applyAlignment="1">
      <alignment wrapText="1"/>
    </xf>
    <xf numFmtId="0" fontId="0" fillId="0" borderId="1" xfId="0" applyBorder="1"/>
    <xf numFmtId="164" fontId="2" fillId="0" borderId="35" xfId="0" applyNumberFormat="1" applyFont="1" applyBorder="1" applyAlignment="1">
      <alignment horizontal="center" vertical="center"/>
    </xf>
    <xf numFmtId="164" fontId="2" fillId="0" borderId="31" xfId="0" applyNumberFormat="1" applyFont="1" applyFill="1" applyBorder="1" applyAlignment="1">
      <alignment horizontal="center" vertical="center"/>
    </xf>
    <xf numFmtId="164" fontId="2" fillId="0" borderId="28" xfId="0" applyNumberFormat="1" applyFont="1" applyFill="1" applyBorder="1" applyAlignment="1">
      <alignment horizontal="center" vertical="center"/>
    </xf>
    <xf numFmtId="164" fontId="2" fillId="0" borderId="62" xfId="0" applyNumberFormat="1" applyFont="1" applyFill="1" applyBorder="1" applyAlignment="1">
      <alignment horizontal="center" vertical="center"/>
    </xf>
    <xf numFmtId="164" fontId="3" fillId="0" borderId="75" xfId="0" applyNumberFormat="1" applyFont="1" applyFill="1" applyBorder="1" applyAlignment="1">
      <alignment horizontal="center" vertical="center" wrapText="1"/>
    </xf>
    <xf numFmtId="164" fontId="2" fillId="0" borderId="64" xfId="0" applyNumberFormat="1" applyFont="1" applyFill="1" applyBorder="1" applyAlignment="1">
      <alignment horizontal="center" vertical="center"/>
    </xf>
    <xf numFmtId="164" fontId="2" fillId="0" borderId="70" xfId="0" applyNumberFormat="1" applyFont="1" applyBorder="1" applyAlignment="1">
      <alignment horizontal="center" vertical="center"/>
    </xf>
    <xf numFmtId="164" fontId="3" fillId="0" borderId="64" xfId="0" applyNumberFormat="1" applyFont="1" applyFill="1" applyBorder="1" applyAlignment="1">
      <alignment horizontal="center" vertical="center" wrapText="1"/>
    </xf>
    <xf numFmtId="164" fontId="3" fillId="0" borderId="76" xfId="0" applyNumberFormat="1" applyFont="1" applyFill="1" applyBorder="1" applyAlignment="1">
      <alignment horizontal="center" vertical="center"/>
    </xf>
    <xf numFmtId="164" fontId="3" fillId="0" borderId="77" xfId="0" applyNumberFormat="1" applyFont="1" applyFill="1" applyBorder="1" applyAlignment="1">
      <alignment horizontal="center" vertical="center"/>
    </xf>
    <xf numFmtId="164" fontId="3" fillId="0" borderId="64" xfId="0" applyNumberFormat="1" applyFont="1" applyFill="1" applyBorder="1" applyAlignment="1">
      <alignment horizontal="center" vertical="center"/>
    </xf>
    <xf numFmtId="164" fontId="3" fillId="0" borderId="86" xfId="0" applyNumberFormat="1" applyFont="1" applyFill="1" applyBorder="1" applyAlignment="1">
      <alignment horizontal="center" vertical="center"/>
    </xf>
    <xf numFmtId="164" fontId="1" fillId="5" borderId="64" xfId="0" applyNumberFormat="1" applyFont="1" applyFill="1" applyBorder="1" applyAlignment="1">
      <alignment horizontal="center" vertical="center"/>
    </xf>
    <xf numFmtId="164" fontId="1" fillId="0" borderId="64" xfId="0" applyNumberFormat="1"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2" fillId="2" borderId="69"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2" fillId="0" borderId="15" xfId="0"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49" fontId="13" fillId="0" borderId="0" xfId="0" applyNumberFormat="1" applyFont="1" applyBorder="1" applyAlignment="1" applyProtection="1">
      <alignment horizontal="center" wrapText="1"/>
      <protection locked="0"/>
    </xf>
    <xf numFmtId="2" fontId="13" fillId="0" borderId="0" xfId="0" applyNumberFormat="1" applyFont="1" applyBorder="1" applyAlignment="1" applyProtection="1">
      <alignment horizontal="center" wrapText="1"/>
      <protection locked="0"/>
    </xf>
    <xf numFmtId="0" fontId="19" fillId="2" borderId="0" xfId="0" applyFont="1" applyFill="1" applyBorder="1" applyAlignment="1">
      <alignment horizontal="center" vertical="center" wrapText="1"/>
    </xf>
    <xf numFmtId="0" fontId="2" fillId="0" borderId="7" xfId="0" applyFont="1" applyBorder="1" applyAlignment="1">
      <alignment horizontal="center" vertical="center"/>
    </xf>
    <xf numFmtId="0" fontId="3" fillId="0" borderId="7" xfId="0" applyFont="1" applyFill="1" applyBorder="1" applyAlignment="1">
      <alignment horizontal="center" vertical="center" wrapText="1"/>
    </xf>
    <xf numFmtId="0" fontId="3" fillId="0" borderId="79" xfId="0" applyFont="1" applyFill="1" applyBorder="1" applyAlignment="1">
      <alignment horizontal="center" vertical="center"/>
    </xf>
    <xf numFmtId="0" fontId="1" fillId="5" borderId="0"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wrapText="1"/>
    </xf>
    <xf numFmtId="164" fontId="3" fillId="0" borderId="19" xfId="0" applyNumberFormat="1" applyFont="1" applyFill="1" applyBorder="1" applyAlignment="1">
      <alignment horizontal="center" vertical="center"/>
    </xf>
    <xf numFmtId="164" fontId="2" fillId="0" borderId="19" xfId="0" applyNumberFormat="1" applyFont="1" applyBorder="1" applyAlignment="1">
      <alignment horizontal="center" vertical="center"/>
    </xf>
    <xf numFmtId="0" fontId="22" fillId="2" borderId="60" xfId="0" applyFont="1" applyFill="1" applyBorder="1" applyAlignment="1">
      <alignment horizontal="center" vertical="center" wrapText="1"/>
    </xf>
    <xf numFmtId="0" fontId="22" fillId="2" borderId="95" xfId="0" applyFont="1" applyFill="1" applyBorder="1" applyAlignment="1">
      <alignment horizontal="center" vertical="center" wrapText="1"/>
    </xf>
    <xf numFmtId="0" fontId="22" fillId="2" borderId="96" xfId="0" applyFont="1" applyFill="1" applyBorder="1" applyAlignment="1">
      <alignment horizontal="center" vertical="center" wrapText="1"/>
    </xf>
    <xf numFmtId="0" fontId="7" fillId="0" borderId="80" xfId="0" applyFont="1" applyFill="1" applyBorder="1" applyAlignment="1">
      <alignment wrapText="1"/>
    </xf>
    <xf numFmtId="0" fontId="7" fillId="0" borderId="81" xfId="0" applyFont="1" applyFill="1" applyBorder="1" applyAlignment="1">
      <alignment wrapText="1"/>
    </xf>
    <xf numFmtId="0" fontId="7" fillId="0" borderId="79" xfId="0" applyFont="1" applyFill="1" applyBorder="1" applyAlignment="1">
      <alignment wrapText="1"/>
    </xf>
    <xf numFmtId="0" fontId="20" fillId="0" borderId="38" xfId="0" applyFont="1" applyFill="1" applyBorder="1" applyAlignment="1">
      <alignment horizontal="center" vertical="center" wrapText="1"/>
    </xf>
    <xf numFmtId="0" fontId="1" fillId="0" borderId="29" xfId="0" applyFont="1" applyFill="1" applyBorder="1" applyAlignment="1">
      <alignment wrapText="1"/>
    </xf>
    <xf numFmtId="0" fontId="1" fillId="0" borderId="80" xfId="0" applyFont="1" applyFill="1" applyBorder="1" applyAlignment="1">
      <alignment wrapText="1"/>
    </xf>
    <xf numFmtId="0" fontId="1" fillId="0" borderId="79" xfId="0" applyFont="1" applyFill="1" applyBorder="1" applyAlignment="1">
      <alignment wrapText="1"/>
    </xf>
    <xf numFmtId="0" fontId="7" fillId="0" borderId="62" xfId="0" applyFont="1" applyFill="1" applyBorder="1" applyAlignment="1">
      <alignment wrapText="1"/>
    </xf>
    <xf numFmtId="0" fontId="0" fillId="0" borderId="1" xfId="0" applyBorder="1" applyAlignment="1">
      <alignment horizontal="left"/>
    </xf>
    <xf numFmtId="0" fontId="0" fillId="0" borderId="1" xfId="0" applyNumberFormat="1" applyBorder="1"/>
    <xf numFmtId="0" fontId="25" fillId="0" borderId="0" xfId="0" applyFont="1"/>
    <xf numFmtId="0" fontId="25" fillId="7" borderId="0" xfId="0" applyFont="1" applyFill="1"/>
    <xf numFmtId="0" fontId="25" fillId="0" borderId="0" xfId="0" applyFont="1" applyAlignment="1">
      <alignment horizontal="center"/>
    </xf>
    <xf numFmtId="8" fontId="25" fillId="7" borderId="0" xfId="0" applyNumberFormat="1" applyFont="1" applyFill="1"/>
    <xf numFmtId="0" fontId="25" fillId="8" borderId="0" xfId="0" applyFont="1" applyFill="1"/>
    <xf numFmtId="0" fontId="25" fillId="0" borderId="0" xfId="0" applyFont="1" applyAlignment="1">
      <alignment wrapText="1"/>
    </xf>
    <xf numFmtId="0" fontId="25" fillId="0" borderId="0" xfId="0" applyFont="1" applyAlignment="1">
      <alignment horizontal="center" wrapText="1"/>
    </xf>
    <xf numFmtId="0" fontId="25" fillId="9" borderId="0" xfId="0" applyFont="1" applyFill="1"/>
    <xf numFmtId="8" fontId="25" fillId="9" borderId="0" xfId="0" applyNumberFormat="1" applyFont="1" applyFill="1"/>
    <xf numFmtId="8" fontId="25" fillId="0" borderId="0" xfId="0" applyNumberFormat="1" applyFont="1" applyFill="1"/>
    <xf numFmtId="0" fontId="25" fillId="0" borderId="0" xfId="0" applyFont="1" applyFill="1"/>
    <xf numFmtId="0" fontId="20" fillId="0" borderId="74" xfId="0" applyFont="1" applyFill="1" applyBorder="1" applyAlignment="1">
      <alignment horizontal="center" vertical="center" wrapText="1"/>
    </xf>
    <xf numFmtId="0" fontId="22" fillId="2" borderId="87" xfId="0" applyFont="1" applyFill="1" applyBorder="1" applyAlignment="1">
      <alignment horizontal="center" vertical="center" wrapText="1"/>
    </xf>
    <xf numFmtId="0" fontId="20" fillId="0" borderId="1" xfId="0" applyFont="1" applyFill="1" applyBorder="1" applyAlignment="1">
      <alignment horizontal="center" vertical="center" wrapText="1"/>
    </xf>
    <xf numFmtId="164" fontId="2" fillId="0" borderId="63" xfId="0" applyNumberFormat="1" applyFont="1" applyFill="1" applyBorder="1" applyAlignment="1">
      <alignment horizontal="center" vertical="center"/>
    </xf>
    <xf numFmtId="164" fontId="2" fillId="0" borderId="87" xfId="0" applyNumberFormat="1" applyFont="1" applyFill="1" applyBorder="1" applyAlignment="1">
      <alignment horizontal="center" vertical="center"/>
    </xf>
    <xf numFmtId="164" fontId="2" fillId="0" borderId="61" xfId="0" applyNumberFormat="1" applyFont="1" applyFill="1" applyBorder="1" applyAlignment="1">
      <alignment horizontal="center" vertical="center"/>
    </xf>
    <xf numFmtId="164" fontId="2" fillId="0" borderId="66" xfId="0" applyNumberFormat="1" applyFont="1" applyFill="1" applyBorder="1" applyAlignment="1">
      <alignment horizontal="center" vertical="center"/>
    </xf>
    <xf numFmtId="164" fontId="1" fillId="5" borderId="19" xfId="0" applyNumberFormat="1" applyFont="1" applyFill="1" applyBorder="1" applyAlignment="1">
      <alignment horizontal="center" vertical="center"/>
    </xf>
    <xf numFmtId="164" fontId="17" fillId="0" borderId="64" xfId="0" applyNumberFormat="1" applyFont="1" applyFill="1" applyBorder="1" applyAlignment="1">
      <alignment horizontal="center" vertical="center"/>
    </xf>
    <xf numFmtId="0" fontId="0" fillId="0" borderId="0" xfId="0" applyFill="1" applyBorder="1"/>
    <xf numFmtId="0" fontId="26" fillId="0" borderId="0" xfId="0" applyFont="1"/>
    <xf numFmtId="0" fontId="28" fillId="9" borderId="56" xfId="0" applyFont="1" applyFill="1" applyBorder="1" applyAlignment="1">
      <alignment horizontal="center" vertical="center"/>
    </xf>
    <xf numFmtId="0" fontId="28" fillId="9" borderId="55" xfId="0" applyFont="1" applyFill="1" applyBorder="1" applyAlignment="1">
      <alignment horizontal="center" vertical="center"/>
    </xf>
    <xf numFmtId="0" fontId="28" fillId="0" borderId="46" xfId="0" applyFont="1" applyBorder="1" applyAlignment="1">
      <alignment horizontal="center" vertical="center"/>
    </xf>
    <xf numFmtId="6" fontId="28" fillId="10" borderId="97" xfId="0" applyNumberFormat="1" applyFont="1" applyFill="1" applyBorder="1" applyAlignment="1">
      <alignment horizontal="right" vertical="center"/>
    </xf>
    <xf numFmtId="6" fontId="28" fillId="10" borderId="46" xfId="0" applyNumberFormat="1" applyFont="1" applyFill="1" applyBorder="1" applyAlignment="1">
      <alignment horizontal="right" vertical="center"/>
    </xf>
    <xf numFmtId="6" fontId="28" fillId="8" borderId="46" xfId="0" applyNumberFormat="1" applyFont="1" applyFill="1" applyBorder="1" applyAlignment="1">
      <alignment horizontal="right" vertical="center"/>
    </xf>
    <xf numFmtId="6" fontId="28" fillId="11" borderId="46" xfId="0" applyNumberFormat="1" applyFont="1" applyFill="1" applyBorder="1" applyAlignment="1">
      <alignment horizontal="right" vertical="center"/>
    </xf>
    <xf numFmtId="6" fontId="28" fillId="11" borderId="97" xfId="0" applyNumberFormat="1" applyFont="1" applyFill="1" applyBorder="1" applyAlignment="1">
      <alignment horizontal="right" vertical="center"/>
    </xf>
    <xf numFmtId="0" fontId="28" fillId="0" borderId="0" xfId="0" applyFont="1" applyAlignment="1">
      <alignment horizontal="center" vertical="center"/>
    </xf>
    <xf numFmtId="6" fontId="28" fillId="10" borderId="1" xfId="0" applyNumberFormat="1" applyFont="1" applyFill="1" applyBorder="1" applyAlignment="1">
      <alignment horizontal="right" vertical="center"/>
    </xf>
    <xf numFmtId="6" fontId="28" fillId="8" borderId="1" xfId="0" applyNumberFormat="1" applyFont="1" applyFill="1" applyBorder="1" applyAlignment="1">
      <alignment horizontal="right" vertical="center"/>
    </xf>
    <xf numFmtId="6" fontId="28" fillId="11" borderId="1" xfId="0" applyNumberFormat="1" applyFont="1" applyFill="1" applyBorder="1" applyAlignment="1">
      <alignment horizontal="right" vertical="center"/>
    </xf>
    <xf numFmtId="6" fontId="28" fillId="10" borderId="56" xfId="0" applyNumberFormat="1" applyFont="1" applyFill="1" applyBorder="1" applyAlignment="1">
      <alignment horizontal="right" vertical="center"/>
    </xf>
    <xf numFmtId="6" fontId="28" fillId="10" borderId="55" xfId="0" applyNumberFormat="1" applyFont="1" applyFill="1" applyBorder="1" applyAlignment="1">
      <alignment horizontal="right" vertical="center"/>
    </xf>
    <xf numFmtId="6" fontId="28" fillId="8" borderId="54" xfId="0" applyNumberFormat="1" applyFont="1" applyFill="1" applyBorder="1" applyAlignment="1">
      <alignment horizontal="right" vertical="center"/>
    </xf>
    <xf numFmtId="6" fontId="28" fillId="8" borderId="55" xfId="0" applyNumberFormat="1" applyFont="1" applyFill="1" applyBorder="1" applyAlignment="1">
      <alignment horizontal="right" vertical="center"/>
    </xf>
    <xf numFmtId="6" fontId="28" fillId="11" borderId="18" xfId="0" applyNumberFormat="1" applyFont="1" applyFill="1" applyBorder="1" applyAlignment="1">
      <alignment horizontal="right" vertical="center"/>
    </xf>
    <xf numFmtId="6" fontId="25" fillId="11" borderId="18" xfId="0" applyNumberFormat="1" applyFont="1" applyFill="1" applyBorder="1"/>
    <xf numFmtId="6" fontId="28" fillId="10" borderId="34" xfId="0" applyNumberFormat="1" applyFont="1" applyFill="1" applyBorder="1" applyAlignment="1">
      <alignment horizontal="right" vertical="center"/>
    </xf>
    <xf numFmtId="6" fontId="28" fillId="10" borderId="24" xfId="0" applyNumberFormat="1" applyFont="1" applyFill="1" applyBorder="1" applyAlignment="1">
      <alignment horizontal="right" vertical="center"/>
    </xf>
    <xf numFmtId="6" fontId="28" fillId="8" borderId="24" xfId="0" applyNumberFormat="1" applyFont="1" applyFill="1" applyBorder="1" applyAlignment="1">
      <alignment horizontal="right" vertical="center"/>
    </xf>
    <xf numFmtId="6" fontId="28" fillId="8" borderId="25" xfId="0" applyNumberFormat="1" applyFont="1" applyFill="1" applyBorder="1" applyAlignment="1">
      <alignment horizontal="right" vertical="center"/>
    </xf>
    <xf numFmtId="6" fontId="25" fillId="11" borderId="1" xfId="0" applyNumberFormat="1" applyFont="1" applyFill="1" applyBorder="1" applyAlignment="1">
      <alignment horizontal="right"/>
    </xf>
    <xf numFmtId="0" fontId="28" fillId="12" borderId="56" xfId="0" applyFont="1" applyFill="1" applyBorder="1" applyAlignment="1">
      <alignment horizontal="center" vertical="center"/>
    </xf>
    <xf numFmtId="0" fontId="28" fillId="12" borderId="55" xfId="0" applyFont="1" applyFill="1" applyBorder="1" applyAlignment="1">
      <alignment horizontal="center" vertical="center"/>
    </xf>
    <xf numFmtId="0" fontId="28" fillId="13" borderId="55" xfId="0" applyFont="1" applyFill="1" applyBorder="1" applyAlignment="1">
      <alignment horizontal="center" vertical="center"/>
    </xf>
    <xf numFmtId="0" fontId="28" fillId="14" borderId="55" xfId="0" applyFont="1" applyFill="1" applyBorder="1" applyAlignment="1">
      <alignment horizontal="center" vertical="center"/>
    </xf>
    <xf numFmtId="0" fontId="28" fillId="0" borderId="46" xfId="0" applyFont="1" applyBorder="1" applyAlignment="1">
      <alignment vertical="center"/>
    </xf>
    <xf numFmtId="0" fontId="28" fillId="12" borderId="56" xfId="0" applyFont="1" applyFill="1" applyBorder="1" applyAlignment="1">
      <alignment horizontal="right" vertical="center"/>
    </xf>
    <xf numFmtId="0" fontId="28" fillId="12" borderId="55" xfId="0" applyFont="1" applyFill="1" applyBorder="1" applyAlignment="1">
      <alignment horizontal="right" vertical="center"/>
    </xf>
    <xf numFmtId="0" fontId="28" fillId="13" borderId="55" xfId="0" applyFont="1" applyFill="1" applyBorder="1" applyAlignment="1">
      <alignment horizontal="right" vertical="center"/>
    </xf>
    <xf numFmtId="0" fontId="28" fillId="14" borderId="55" xfId="0" applyFont="1" applyFill="1" applyBorder="1" applyAlignment="1">
      <alignment horizontal="right" vertical="center"/>
    </xf>
    <xf numFmtId="0" fontId="28" fillId="12" borderId="34" xfId="0" applyFont="1" applyFill="1" applyBorder="1" applyAlignment="1">
      <alignment horizontal="right" vertical="center"/>
    </xf>
    <xf numFmtId="0" fontId="28" fillId="12" borderId="24" xfId="0" applyFont="1" applyFill="1" applyBorder="1" applyAlignment="1">
      <alignment horizontal="right" vertical="center"/>
    </xf>
    <xf numFmtId="0" fontId="28" fillId="13" borderId="24" xfId="0" applyFont="1" applyFill="1" applyBorder="1" applyAlignment="1">
      <alignment horizontal="right" vertical="center"/>
    </xf>
    <xf numFmtId="0" fontId="28" fillId="14" borderId="24" xfId="0" applyFont="1" applyFill="1" applyBorder="1" applyAlignment="1">
      <alignment horizontal="right" vertical="center"/>
    </xf>
    <xf numFmtId="0" fontId="18" fillId="0" borderId="0" xfId="0" applyFont="1"/>
    <xf numFmtId="0" fontId="28" fillId="0" borderId="46" xfId="0" applyFont="1" applyBorder="1" applyAlignment="1">
      <alignment horizontal="right" vertical="center"/>
    </xf>
    <xf numFmtId="6" fontId="28" fillId="11" borderId="55" xfId="0" applyNumberFormat="1" applyFont="1" applyFill="1" applyBorder="1" applyAlignment="1">
      <alignment horizontal="right" vertical="center"/>
    </xf>
    <xf numFmtId="6" fontId="28" fillId="11" borderId="56" xfId="0" applyNumberFormat="1" applyFont="1" applyFill="1" applyBorder="1" applyAlignment="1">
      <alignment horizontal="right" vertical="center"/>
    </xf>
    <xf numFmtId="6" fontId="25" fillId="11" borderId="1" xfId="0" applyNumberFormat="1" applyFont="1" applyFill="1" applyBorder="1"/>
    <xf numFmtId="6" fontId="25" fillId="11" borderId="18" xfId="0" applyNumberFormat="1" applyFont="1" applyFill="1" applyBorder="1" applyAlignment="1">
      <alignment horizontal="right"/>
    </xf>
    <xf numFmtId="0" fontId="25" fillId="0" borderId="0" xfId="0" applyFont="1" applyAlignment="1">
      <alignment horizontal="right"/>
    </xf>
    <xf numFmtId="0" fontId="2" fillId="0" borderId="0" xfId="0" applyFont="1"/>
    <xf numFmtId="0" fontId="16" fillId="0" borderId="34" xfId="0" applyFont="1" applyBorder="1" applyAlignment="1">
      <alignment horizontal="left"/>
    </xf>
    <xf numFmtId="0" fontId="16" fillId="0" borderId="34" xfId="0" applyFont="1" applyFill="1" applyBorder="1" applyAlignment="1">
      <alignment horizontal="left"/>
    </xf>
    <xf numFmtId="0" fontId="24" fillId="3" borderId="0" xfId="0" applyFont="1" applyFill="1"/>
    <xf numFmtId="0" fontId="17" fillId="6" borderId="60" xfId="0" applyFont="1" applyFill="1" applyBorder="1" applyAlignment="1">
      <alignment horizontal="center" vertical="center" wrapText="1"/>
    </xf>
    <xf numFmtId="0" fontId="29" fillId="3" borderId="0" xfId="0" applyFont="1" applyFill="1" applyAlignment="1">
      <alignment vertical="center"/>
    </xf>
    <xf numFmtId="0" fontId="24" fillId="3" borderId="97" xfId="0" applyFont="1" applyFill="1" applyBorder="1"/>
    <xf numFmtId="0" fontId="24" fillId="3" borderId="34" xfId="0" applyFont="1" applyFill="1" applyBorder="1" applyAlignment="1">
      <alignment horizontal="left"/>
    </xf>
    <xf numFmtId="0" fontId="16" fillId="0" borderId="34" xfId="0" applyFont="1" applyBorder="1" applyAlignment="1" applyProtection="1">
      <alignment horizontal="left"/>
      <protection locked="0"/>
    </xf>
    <xf numFmtId="0" fontId="16" fillId="0" borderId="97" xfId="0" applyFont="1" applyFill="1" applyBorder="1" applyAlignment="1"/>
    <xf numFmtId="0" fontId="17" fillId="2" borderId="60" xfId="0" applyFont="1" applyFill="1" applyBorder="1" applyAlignment="1">
      <alignment horizontal="center" vertical="center" wrapText="1"/>
    </xf>
    <xf numFmtId="0" fontId="17" fillId="2" borderId="74" xfId="0" applyFont="1" applyFill="1" applyBorder="1" applyAlignment="1">
      <alignment horizontal="center" vertical="center" wrapText="1"/>
    </xf>
    <xf numFmtId="0" fontId="6" fillId="0" borderId="0" xfId="0" applyFont="1" applyBorder="1" applyAlignment="1">
      <alignment wrapText="1"/>
    </xf>
    <xf numFmtId="0" fontId="6" fillId="0" borderId="0" xfId="0" applyFont="1" applyAlignment="1">
      <alignment wrapText="1"/>
    </xf>
    <xf numFmtId="0" fontId="24" fillId="3" borderId="0" xfId="0" applyFont="1" applyFill="1" applyAlignment="1">
      <alignment wrapText="1"/>
    </xf>
    <xf numFmtId="0" fontId="2" fillId="0" borderId="0" xfId="0" applyFont="1" applyAlignment="1">
      <alignment wrapText="1"/>
    </xf>
    <xf numFmtId="0" fontId="28" fillId="0" borderId="46" xfId="0" applyFont="1" applyBorder="1" applyAlignment="1">
      <alignment horizontal="left" vertical="center"/>
    </xf>
    <xf numFmtId="0" fontId="28" fillId="0" borderId="0" xfId="0" applyFont="1" applyAlignment="1">
      <alignment horizontal="left" vertical="center"/>
    </xf>
    <xf numFmtId="0" fontId="2" fillId="0" borderId="60" xfId="0" applyFont="1" applyBorder="1"/>
    <xf numFmtId="165" fontId="2" fillId="0" borderId="60" xfId="0" applyNumberFormat="1" applyFont="1" applyBorder="1"/>
    <xf numFmtId="0" fontId="16" fillId="0" borderId="60" xfId="0" applyFont="1" applyBorder="1" applyAlignment="1">
      <alignment horizontal="right"/>
    </xf>
    <xf numFmtId="0" fontId="16" fillId="6" borderId="60" xfId="0" applyFont="1" applyFill="1" applyBorder="1" applyAlignment="1">
      <alignment horizontal="center" vertical="center" wrapText="1"/>
    </xf>
    <xf numFmtId="0" fontId="16" fillId="4" borderId="60" xfId="0" applyFont="1" applyFill="1" applyBorder="1" applyAlignment="1">
      <alignment wrapText="1"/>
    </xf>
    <xf numFmtId="0" fontId="16" fillId="4" borderId="60" xfId="0" applyFont="1" applyFill="1" applyBorder="1" applyAlignment="1">
      <alignment horizontal="center" wrapText="1"/>
    </xf>
    <xf numFmtId="0" fontId="16" fillId="0" borderId="34" xfId="0" applyFont="1" applyFill="1" applyBorder="1" applyAlignment="1"/>
    <xf numFmtId="0" fontId="16" fillId="0" borderId="104" xfId="0" applyFont="1" applyBorder="1" applyAlignment="1"/>
    <xf numFmtId="0" fontId="16" fillId="0" borderId="46" xfId="0" applyFont="1" applyFill="1" applyBorder="1" applyAlignment="1"/>
    <xf numFmtId="0" fontId="6" fillId="0" borderId="0" xfId="0" applyFont="1" applyAlignment="1">
      <alignment horizontal="center"/>
    </xf>
    <xf numFmtId="1" fontId="16" fillId="4" borderId="60" xfId="0" applyNumberFormat="1" applyFont="1" applyFill="1" applyBorder="1" applyAlignment="1">
      <alignment horizontal="center" vertical="center" wrapText="1"/>
    </xf>
    <xf numFmtId="0" fontId="16" fillId="4" borderId="60" xfId="0" applyFont="1" applyFill="1" applyBorder="1" applyAlignment="1">
      <alignment horizontal="center" vertical="center" wrapText="1"/>
    </xf>
    <xf numFmtId="164" fontId="16" fillId="4" borderId="60" xfId="0" applyNumberFormat="1" applyFont="1" applyFill="1" applyBorder="1" applyAlignment="1">
      <alignment horizontal="center" vertical="center"/>
    </xf>
    <xf numFmtId="165" fontId="16" fillId="4" borderId="60" xfId="0" applyNumberFormat="1" applyFont="1" applyFill="1" applyBorder="1" applyAlignment="1">
      <alignment horizontal="center" vertical="center" wrapText="1"/>
    </xf>
    <xf numFmtId="0" fontId="29" fillId="3" borderId="0" xfId="0" applyFont="1" applyFill="1" applyAlignment="1">
      <alignment horizontal="center" vertical="center"/>
    </xf>
    <xf numFmtId="0" fontId="2" fillId="0" borderId="0" xfId="0" applyFont="1" applyAlignment="1">
      <alignment horizontal="center"/>
    </xf>
    <xf numFmtId="0" fontId="6" fillId="17" borderId="6" xfId="0" applyFont="1" applyFill="1" applyBorder="1" applyAlignment="1">
      <alignment horizontal="right"/>
    </xf>
    <xf numFmtId="0" fontId="6" fillId="17" borderId="34" xfId="0" applyFont="1" applyFill="1" applyBorder="1" applyAlignment="1">
      <alignment horizontal="left" indent="1"/>
    </xf>
    <xf numFmtId="0" fontId="6" fillId="15" borderId="34" xfId="0" applyFont="1" applyFill="1" applyBorder="1" applyProtection="1">
      <protection locked="0"/>
    </xf>
    <xf numFmtId="0" fontId="6" fillId="15" borderId="34" xfId="0" applyFont="1" applyFill="1" applyBorder="1" applyAlignment="1" applyProtection="1">
      <alignment wrapText="1"/>
      <protection locked="0"/>
    </xf>
    <xf numFmtId="0" fontId="2" fillId="4" borderId="101" xfId="0" applyFont="1" applyFill="1" applyBorder="1" applyAlignment="1" applyProtection="1">
      <alignment horizontal="center" vertical="center" wrapText="1"/>
      <protection locked="0"/>
    </xf>
    <xf numFmtId="0" fontId="17" fillId="16" borderId="60" xfId="0" applyFont="1" applyFill="1" applyBorder="1" applyAlignment="1">
      <alignment horizontal="center" vertical="center" wrapText="1"/>
    </xf>
    <xf numFmtId="0" fontId="17" fillId="16" borderId="74" xfId="0" applyFont="1" applyFill="1" applyBorder="1" applyAlignment="1">
      <alignment horizontal="center" vertical="center" wrapText="1"/>
    </xf>
    <xf numFmtId="0" fontId="6" fillId="0" borderId="34" xfId="0" applyFont="1" applyBorder="1" applyProtection="1">
      <protection locked="0"/>
    </xf>
    <xf numFmtId="165" fontId="4" fillId="4" borderId="60" xfId="0" applyNumberFormat="1" applyFont="1" applyFill="1" applyBorder="1" applyAlignment="1">
      <alignment horizontal="center"/>
    </xf>
    <xf numFmtId="0" fontId="8" fillId="4" borderId="60" xfId="0" applyFont="1" applyFill="1" applyBorder="1" applyAlignment="1">
      <alignment horizontal="center" wrapText="1"/>
    </xf>
    <xf numFmtId="0" fontId="19" fillId="2" borderId="89" xfId="0" applyFont="1" applyFill="1" applyBorder="1" applyAlignment="1">
      <alignment horizontal="center" vertical="center" wrapText="1"/>
    </xf>
    <xf numFmtId="0" fontId="25" fillId="7" borderId="0" xfId="0" applyFont="1" applyFill="1" applyAlignment="1">
      <alignment horizontal="center"/>
    </xf>
    <xf numFmtId="0" fontId="2" fillId="4" borderId="101" xfId="0" applyFont="1" applyFill="1" applyBorder="1" applyAlignment="1" applyProtection="1">
      <alignment vertical="center" wrapText="1"/>
      <protection locked="0"/>
    </xf>
    <xf numFmtId="0" fontId="2" fillId="4" borderId="108" xfId="0" applyFont="1" applyFill="1" applyBorder="1" applyAlignment="1" applyProtection="1">
      <alignment horizontal="center" vertical="center" wrapText="1"/>
      <protection locked="0"/>
    </xf>
    <xf numFmtId="1" fontId="2" fillId="4" borderId="100" xfId="0" applyNumberFormat="1" applyFont="1" applyFill="1" applyBorder="1" applyAlignment="1" applyProtection="1">
      <alignment horizontal="center" vertical="center" wrapText="1"/>
      <protection locked="0"/>
    </xf>
    <xf numFmtId="0" fontId="2" fillId="4" borderId="105" xfId="0" applyNumberFormat="1" applyFont="1" applyFill="1" applyBorder="1" applyAlignment="1" applyProtection="1">
      <alignment horizontal="center"/>
      <protection locked="0"/>
    </xf>
    <xf numFmtId="0" fontId="2" fillId="4" borderId="105" xfId="0" applyFont="1" applyFill="1" applyBorder="1" applyAlignment="1" applyProtection="1">
      <alignment horizontal="center" wrapText="1"/>
      <protection locked="0"/>
    </xf>
    <xf numFmtId="0" fontId="2" fillId="4" borderId="105" xfId="0" applyFont="1" applyFill="1" applyBorder="1" applyAlignment="1" applyProtection="1">
      <alignment horizontal="center"/>
      <protection locked="0"/>
    </xf>
    <xf numFmtId="0" fontId="2" fillId="4" borderId="105" xfId="0" applyFont="1" applyFill="1" applyBorder="1" applyProtection="1">
      <protection locked="0"/>
    </xf>
    <xf numFmtId="0" fontId="2" fillId="4" borderId="100" xfId="0" applyFont="1" applyFill="1" applyBorder="1" applyAlignment="1" applyProtection="1">
      <alignment horizontal="center" wrapText="1"/>
      <protection locked="0"/>
    </xf>
    <xf numFmtId="0" fontId="36" fillId="4" borderId="105" xfId="0" applyFont="1" applyFill="1" applyBorder="1" applyAlignment="1" applyProtection="1">
      <alignment horizontal="center" wrapText="1"/>
      <protection locked="0"/>
    </xf>
    <xf numFmtId="0" fontId="36" fillId="4" borderId="100" xfId="0" applyFont="1" applyFill="1" applyBorder="1" applyAlignment="1" applyProtection="1">
      <alignment horizontal="center" wrapText="1"/>
      <protection locked="0"/>
    </xf>
    <xf numFmtId="0" fontId="2" fillId="4" borderId="107" xfId="0" applyFont="1" applyFill="1" applyBorder="1" applyAlignment="1" applyProtection="1">
      <alignment horizontal="center" wrapText="1"/>
      <protection locked="0"/>
    </xf>
    <xf numFmtId="0" fontId="2" fillId="4" borderId="103" xfId="0" applyFont="1" applyFill="1" applyBorder="1" applyAlignment="1" applyProtection="1">
      <alignment horizontal="center" wrapText="1"/>
      <protection locked="0"/>
    </xf>
    <xf numFmtId="0" fontId="36" fillId="4" borderId="107" xfId="0" applyFont="1" applyFill="1" applyBorder="1" applyAlignment="1" applyProtection="1">
      <alignment horizontal="center" wrapText="1"/>
      <protection locked="0"/>
    </xf>
    <xf numFmtId="0" fontId="36" fillId="4" borderId="103" xfId="0" applyFont="1" applyFill="1" applyBorder="1" applyAlignment="1" applyProtection="1">
      <alignment horizontal="center" wrapText="1"/>
      <protection locked="0"/>
    </xf>
    <xf numFmtId="0" fontId="2" fillId="4" borderId="106" xfId="0" applyFont="1" applyFill="1" applyBorder="1" applyAlignment="1" applyProtection="1">
      <alignment wrapText="1"/>
      <protection locked="0"/>
    </xf>
    <xf numFmtId="0" fontId="2" fillId="4" borderId="99" xfId="0" applyFont="1" applyFill="1" applyBorder="1" applyAlignment="1" applyProtection="1">
      <alignment wrapText="1"/>
      <protection locked="0"/>
    </xf>
    <xf numFmtId="0" fontId="36" fillId="4" borderId="106" xfId="0" applyFont="1" applyFill="1" applyBorder="1" applyAlignment="1" applyProtection="1">
      <alignment wrapText="1"/>
      <protection locked="0"/>
    </xf>
    <xf numFmtId="0" fontId="36" fillId="4" borderId="99" xfId="0" applyFont="1" applyFill="1" applyBorder="1" applyAlignment="1" applyProtection="1">
      <alignment wrapText="1"/>
      <protection locked="0"/>
    </xf>
    <xf numFmtId="0" fontId="29" fillId="3" borderId="98" xfId="0" applyFont="1" applyFill="1" applyBorder="1" applyAlignment="1">
      <alignment horizontal="left" vertical="center"/>
    </xf>
    <xf numFmtId="0" fontId="29" fillId="3" borderId="104" xfId="0" applyFont="1" applyFill="1" applyBorder="1" applyAlignment="1">
      <alignment horizontal="left" vertical="center"/>
    </xf>
    <xf numFmtId="0" fontId="16" fillId="0" borderId="23" xfId="0" applyFont="1" applyBorder="1" applyAlignment="1" applyProtection="1">
      <alignment horizontal="center"/>
      <protection locked="0"/>
    </xf>
    <xf numFmtId="0" fontId="16" fillId="0" borderId="24" xfId="0" applyFont="1" applyBorder="1" applyAlignment="1" applyProtection="1">
      <alignment horizontal="center"/>
      <protection locked="0"/>
    </xf>
    <xf numFmtId="2" fontId="16" fillId="0" borderId="23" xfId="0" applyNumberFormat="1" applyFont="1" applyBorder="1" applyAlignment="1" applyProtection="1">
      <alignment horizontal="center" wrapText="1"/>
      <protection locked="0"/>
    </xf>
    <xf numFmtId="2" fontId="16" fillId="0" borderId="24" xfId="0" applyNumberFormat="1" applyFont="1" applyBorder="1" applyAlignment="1" applyProtection="1">
      <alignment horizontal="center" wrapText="1"/>
      <protection locked="0"/>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30" fillId="4" borderId="59" xfId="0" applyFont="1" applyFill="1" applyBorder="1" applyAlignment="1">
      <alignment horizontal="left" vertical="center" wrapText="1"/>
    </xf>
    <xf numFmtId="0" fontId="30" fillId="4" borderId="41" xfId="0" applyFont="1" applyFill="1" applyBorder="1" applyAlignment="1">
      <alignment horizontal="left" vertical="center" wrapText="1"/>
    </xf>
    <xf numFmtId="0" fontId="29" fillId="3" borderId="29" xfId="0" applyFont="1" applyFill="1" applyBorder="1" applyAlignment="1">
      <alignment horizontal="center" vertical="center"/>
    </xf>
    <xf numFmtId="0" fontId="29" fillId="3" borderId="0" xfId="0" applyFont="1" applyFill="1" applyBorder="1" applyAlignment="1">
      <alignment horizontal="center" vertical="center"/>
    </xf>
    <xf numFmtId="0" fontId="6" fillId="15" borderId="23" xfId="0" applyFont="1" applyFill="1" applyBorder="1" applyAlignment="1" applyProtection="1">
      <alignment horizontal="center"/>
      <protection locked="0"/>
    </xf>
    <xf numFmtId="0" fontId="6" fillId="15" borderId="24" xfId="0" applyFont="1" applyFill="1" applyBorder="1" applyAlignment="1" applyProtection="1">
      <alignment horizontal="center"/>
      <protection locked="0"/>
    </xf>
    <xf numFmtId="0" fontId="19" fillId="2" borderId="89" xfId="0" applyFont="1" applyFill="1" applyBorder="1" applyAlignment="1">
      <alignment horizontal="center" vertical="center" wrapText="1"/>
    </xf>
    <xf numFmtId="0" fontId="19" fillId="2" borderId="90" xfId="0" applyFont="1" applyFill="1" applyBorder="1" applyAlignment="1">
      <alignment horizontal="center" vertical="center" wrapText="1"/>
    </xf>
    <xf numFmtId="0" fontId="19" fillId="2" borderId="91" xfId="0" applyFont="1" applyFill="1" applyBorder="1" applyAlignment="1">
      <alignment horizontal="center" vertical="center" wrapText="1"/>
    </xf>
    <xf numFmtId="2" fontId="13" fillId="0" borderId="72" xfId="0" applyNumberFormat="1" applyFont="1" applyBorder="1" applyAlignment="1">
      <alignment horizontal="left" wrapText="1"/>
    </xf>
    <xf numFmtId="2" fontId="13" fillId="0" borderId="48" xfId="0" applyNumberFormat="1" applyFont="1" applyBorder="1" applyAlignment="1">
      <alignment horizontal="left" wrapText="1"/>
    </xf>
    <xf numFmtId="2" fontId="13" fillId="0" borderId="57" xfId="0" applyNumberFormat="1" applyFont="1" applyBorder="1" applyAlignment="1" applyProtection="1">
      <alignment horizontal="center" wrapText="1"/>
      <protection locked="0"/>
    </xf>
    <xf numFmtId="2" fontId="13" fillId="0" borderId="42" xfId="0" applyNumberFormat="1" applyFont="1" applyBorder="1" applyAlignment="1" applyProtection="1">
      <alignment horizontal="center" wrapText="1"/>
      <protection locked="0"/>
    </xf>
    <xf numFmtId="2" fontId="13" fillId="0" borderId="94" xfId="0" applyNumberFormat="1" applyFont="1" applyBorder="1" applyAlignment="1" applyProtection="1">
      <alignment horizontal="center" wrapText="1"/>
      <protection locked="0"/>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65" xfId="0" applyFont="1" applyFill="1" applyBorder="1" applyAlignment="1">
      <alignment horizontal="left" vertical="center" wrapText="1"/>
    </xf>
    <xf numFmtId="0" fontId="14" fillId="4" borderId="65" xfId="0" applyFont="1" applyFill="1" applyBorder="1" applyAlignment="1">
      <alignment horizontal="left" vertical="center" wrapText="1"/>
    </xf>
    <xf numFmtId="0" fontId="22" fillId="2" borderId="38"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74" xfId="0" applyFont="1" applyFill="1" applyBorder="1" applyAlignment="1">
      <alignment horizontal="center" vertical="center" wrapText="1"/>
    </xf>
    <xf numFmtId="0" fontId="8" fillId="0" borderId="0" xfId="0" applyFont="1" applyFill="1" applyBorder="1" applyAlignment="1">
      <alignment horizontal="left"/>
    </xf>
    <xf numFmtId="49" fontId="13" fillId="0" borderId="71" xfId="0" applyNumberFormat="1" applyFont="1" applyBorder="1" applyAlignment="1">
      <alignment horizontal="left" wrapText="1"/>
    </xf>
    <xf numFmtId="49" fontId="13" fillId="0" borderId="50" xfId="0" applyNumberFormat="1" applyFont="1" applyBorder="1" applyAlignment="1">
      <alignment horizontal="left" wrapText="1"/>
    </xf>
    <xf numFmtId="0" fontId="13" fillId="0" borderId="49" xfId="0" applyFont="1" applyBorder="1" applyAlignment="1" applyProtection="1">
      <alignment horizontal="left"/>
      <protection locked="0"/>
    </xf>
    <xf numFmtId="0" fontId="13" fillId="0" borderId="43" xfId="0" applyFont="1" applyBorder="1" applyAlignment="1" applyProtection="1">
      <alignment horizontal="left"/>
      <protection locked="0"/>
    </xf>
    <xf numFmtId="49" fontId="13" fillId="0" borderId="49" xfId="0" applyNumberFormat="1" applyFont="1" applyBorder="1" applyAlignment="1" applyProtection="1">
      <alignment horizontal="center" wrapText="1"/>
      <protection locked="0"/>
    </xf>
    <xf numFmtId="49" fontId="13" fillId="0" borderId="43" xfId="0" applyNumberFormat="1" applyFont="1" applyBorder="1" applyAlignment="1" applyProtection="1">
      <alignment horizontal="center" wrapText="1"/>
      <protection locked="0"/>
    </xf>
    <xf numFmtId="49" fontId="13" fillId="0" borderId="44" xfId="0" applyNumberFormat="1" applyFont="1" applyBorder="1" applyAlignment="1" applyProtection="1">
      <alignment horizontal="center" wrapText="1"/>
      <protection locked="0"/>
    </xf>
    <xf numFmtId="49" fontId="13" fillId="0" borderId="73" xfId="0" applyNumberFormat="1" applyFont="1" applyBorder="1" applyAlignment="1">
      <alignment horizontal="left" wrapText="1"/>
    </xf>
    <xf numFmtId="49" fontId="13" fillId="0" borderId="45" xfId="0" applyNumberFormat="1" applyFont="1" applyBorder="1" applyAlignment="1">
      <alignment horizontal="left" wrapText="1"/>
    </xf>
    <xf numFmtId="0" fontId="13" fillId="0" borderId="51" xfId="0" applyFont="1" applyBorder="1" applyAlignment="1" applyProtection="1">
      <alignment horizontal="left"/>
      <protection locked="0"/>
    </xf>
    <xf numFmtId="0" fontId="13" fillId="0" borderId="52" xfId="0" applyFont="1" applyBorder="1" applyAlignment="1" applyProtection="1">
      <alignment horizontal="left"/>
      <protection locked="0"/>
    </xf>
    <xf numFmtId="2" fontId="13" fillId="0" borderId="51" xfId="0" applyNumberFormat="1" applyFont="1" applyBorder="1" applyAlignment="1" applyProtection="1">
      <alignment horizontal="center" wrapText="1"/>
      <protection locked="0"/>
    </xf>
    <xf numFmtId="2" fontId="13" fillId="0" borderId="7" xfId="0" applyNumberFormat="1" applyFont="1" applyBorder="1" applyAlignment="1" applyProtection="1">
      <alignment horizontal="center" wrapText="1"/>
      <protection locked="0"/>
    </xf>
    <xf numFmtId="2" fontId="13" fillId="0" borderId="52" xfId="0" applyNumberFormat="1" applyFont="1" applyBorder="1" applyAlignment="1" applyProtection="1">
      <alignment horizontal="center" wrapText="1"/>
      <protection locked="0"/>
    </xf>
    <xf numFmtId="0" fontId="25" fillId="7" borderId="0" xfId="0" applyFont="1" applyFill="1" applyAlignment="1">
      <alignment horizontal="center"/>
    </xf>
    <xf numFmtId="8" fontId="25" fillId="7" borderId="0" xfId="0" applyNumberFormat="1" applyFont="1" applyFill="1" applyAlignment="1">
      <alignment horizontal="center"/>
    </xf>
    <xf numFmtId="0" fontId="25" fillId="0" borderId="23" xfId="0" applyFont="1" applyBorder="1" applyAlignment="1">
      <alignment horizontal="center"/>
    </xf>
    <xf numFmtId="0" fontId="25" fillId="0" borderId="24" xfId="0" applyFont="1" applyBorder="1" applyAlignment="1">
      <alignment horizontal="center"/>
    </xf>
    <xf numFmtId="0" fontId="28" fillId="12" borderId="23" xfId="0" applyFont="1" applyFill="1" applyBorder="1" applyAlignment="1">
      <alignment horizontal="center" vertical="center"/>
    </xf>
    <xf numFmtId="0" fontId="28" fillId="12" borderId="24" xfId="0" applyFont="1" applyFill="1" applyBorder="1" applyAlignment="1">
      <alignment horizontal="center" vertical="center"/>
    </xf>
    <xf numFmtId="0" fontId="28" fillId="13" borderId="23" xfId="0" applyFont="1" applyFill="1" applyBorder="1" applyAlignment="1">
      <alignment horizontal="center" vertical="center"/>
    </xf>
    <xf numFmtId="0" fontId="28" fillId="13" borderId="24" xfId="0" applyFont="1" applyFill="1" applyBorder="1" applyAlignment="1">
      <alignment horizontal="center" vertical="center"/>
    </xf>
    <xf numFmtId="0" fontId="28" fillId="14" borderId="23" xfId="0" applyFont="1" applyFill="1" applyBorder="1" applyAlignment="1">
      <alignment horizontal="center" vertical="center"/>
    </xf>
    <xf numFmtId="0" fontId="28" fillId="14" borderId="25" xfId="0" applyFont="1" applyFill="1" applyBorder="1" applyAlignment="1">
      <alignment horizontal="center" vertical="center"/>
    </xf>
    <xf numFmtId="0" fontId="27" fillId="10" borderId="23" xfId="0" applyFont="1" applyFill="1" applyBorder="1" applyAlignment="1">
      <alignment horizontal="center" vertical="center"/>
    </xf>
    <xf numFmtId="0" fontId="27" fillId="10" borderId="24" xfId="0" applyFont="1" applyFill="1" applyBorder="1" applyAlignment="1">
      <alignment horizontal="center" vertical="center"/>
    </xf>
    <xf numFmtId="0" fontId="27" fillId="8" borderId="23" xfId="0" applyFont="1" applyFill="1" applyBorder="1" applyAlignment="1">
      <alignment horizontal="center" vertical="center"/>
    </xf>
    <xf numFmtId="0" fontId="27" fillId="8" borderId="26" xfId="0" applyFont="1" applyFill="1" applyBorder="1" applyAlignment="1">
      <alignment horizontal="center" vertical="center"/>
    </xf>
    <xf numFmtId="0" fontId="27" fillId="11" borderId="6" xfId="0" applyFont="1" applyFill="1" applyBorder="1" applyAlignment="1">
      <alignment horizontal="center" vertical="center"/>
    </xf>
    <xf numFmtId="0" fontId="27" fillId="11" borderId="5" xfId="0" applyFont="1" applyFill="1" applyBorder="1" applyAlignment="1">
      <alignment horizontal="center" vertical="center"/>
    </xf>
    <xf numFmtId="0" fontId="28" fillId="10" borderId="23" xfId="0" applyFont="1" applyFill="1" applyBorder="1" applyAlignment="1">
      <alignment horizontal="center" vertical="center"/>
    </xf>
    <xf numFmtId="0" fontId="28" fillId="10" borderId="24" xfId="0" applyFont="1" applyFill="1" applyBorder="1" applyAlignment="1">
      <alignment horizontal="center" vertical="center"/>
    </xf>
    <xf numFmtId="0" fontId="28" fillId="8" borderId="23" xfId="0" applyFont="1" applyFill="1" applyBorder="1" applyAlignment="1">
      <alignment horizontal="center" vertical="center"/>
    </xf>
    <xf numFmtId="0" fontId="28" fillId="8" borderId="26"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5" xfId="0" applyFont="1" applyFill="1" applyBorder="1" applyAlignment="1">
      <alignment horizontal="center" vertical="center"/>
    </xf>
    <xf numFmtId="165" fontId="37" fillId="4" borderId="102" xfId="0" applyNumberFormat="1" applyFont="1" applyFill="1" applyBorder="1" applyAlignment="1">
      <alignment horizontal="center" vertical="center" wrapText="1"/>
    </xf>
    <xf numFmtId="164" fontId="3" fillId="4" borderId="110" xfId="0" applyNumberFormat="1" applyFont="1" applyFill="1" applyBorder="1" applyAlignment="1" applyProtection="1">
      <alignment horizontal="center" vertical="center"/>
      <protection locked="0"/>
    </xf>
    <xf numFmtId="164" fontId="2" fillId="4" borderId="111" xfId="0" applyNumberFormat="1" applyFont="1" applyFill="1" applyBorder="1" applyAlignment="1" applyProtection="1">
      <alignment horizontal="center" vertical="center"/>
      <protection locked="0"/>
    </xf>
    <xf numFmtId="164" fontId="3" fillId="4" borderId="111" xfId="0" applyNumberFormat="1" applyFont="1" applyFill="1" applyBorder="1" applyAlignment="1" applyProtection="1">
      <alignment horizontal="center" vertical="center" wrapText="1"/>
      <protection locked="0"/>
    </xf>
    <xf numFmtId="164" fontId="3" fillId="4" borderId="111" xfId="0" applyNumberFormat="1" applyFont="1" applyFill="1" applyBorder="1" applyAlignment="1" applyProtection="1">
      <alignment horizontal="center" vertical="center"/>
      <protection locked="0"/>
    </xf>
    <xf numFmtId="164" fontId="16" fillId="4" borderId="111" xfId="0" applyNumberFormat="1" applyFont="1" applyFill="1" applyBorder="1" applyAlignment="1" applyProtection="1">
      <alignment horizontal="center" vertical="center"/>
      <protection locked="0"/>
    </xf>
    <xf numFmtId="0" fontId="2" fillId="4" borderId="111" xfId="0" applyFont="1" applyFill="1" applyBorder="1" applyAlignment="1" applyProtection="1">
      <alignment horizontal="center" vertical="center"/>
      <protection locked="0"/>
    </xf>
    <xf numFmtId="0" fontId="3" fillId="4" borderId="111" xfId="0" applyFont="1" applyFill="1" applyBorder="1" applyAlignment="1" applyProtection="1">
      <alignment horizontal="center" vertical="center" wrapText="1"/>
      <protection locked="0"/>
    </xf>
    <xf numFmtId="0" fontId="3" fillId="4" borderId="111" xfId="0" applyFont="1" applyFill="1" applyBorder="1" applyAlignment="1" applyProtection="1">
      <alignment horizontal="center" vertical="center"/>
      <protection locked="0"/>
    </xf>
    <xf numFmtId="0" fontId="16" fillId="4" borderId="111" xfId="0" applyFont="1" applyFill="1" applyBorder="1" applyAlignment="1" applyProtection="1">
      <alignment horizontal="center" vertical="center"/>
      <protection locked="0"/>
    </xf>
    <xf numFmtId="165" fontId="16" fillId="4" borderId="109" xfId="0" applyNumberFormat="1" applyFont="1" applyFill="1" applyBorder="1" applyAlignment="1">
      <alignment horizontal="center" vertical="center" wrapText="1"/>
    </xf>
    <xf numFmtId="165" fontId="16" fillId="4" borderId="102" xfId="0" applyNumberFormat="1" applyFont="1" applyFill="1" applyBorder="1" applyAlignment="1">
      <alignment horizontal="center" vertical="center" wrapText="1"/>
    </xf>
    <xf numFmtId="165" fontId="37" fillId="4" borderId="109" xfId="0" applyNumberFormat="1" applyFont="1" applyFill="1" applyBorder="1" applyAlignment="1">
      <alignment horizontal="center" vertical="center" wrapText="1"/>
    </xf>
  </cellXfs>
  <cellStyles count="1">
    <cellStyle name="Normal" xfId="0" builtinId="0"/>
  </cellStyles>
  <dxfs count="61">
    <dxf>
      <font>
        <b val="0"/>
        <i val="0"/>
        <strike val="0"/>
        <condense val="0"/>
        <extend val="0"/>
        <outline val="0"/>
        <shadow val="0"/>
        <u val="none"/>
        <vertAlign val="baseline"/>
        <sz val="12"/>
        <color rgb="FF000000"/>
        <name val="Calibri"/>
        <scheme val="minor"/>
      </font>
      <fill>
        <patternFill patternType="solid">
          <fgColor rgb="FF000000"/>
          <bgColor rgb="FFE2EFD9"/>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
      <fill>
        <patternFill>
          <bgColor theme="6" tint="0.59996337778862885"/>
        </patternFill>
      </fill>
    </dxf>
    <dxf>
      <fill>
        <patternFill>
          <bgColor theme="8" tint="0.79998168889431442"/>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575733</xdr:colOff>
      <xdr:row>39</xdr:row>
      <xdr:rowOff>110067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6671733" cy="737446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latin typeface="Times New Roman" panose="02020603050405020304" pitchFamily="18" charset="0"/>
              <a:cs typeface="Times New Roman" panose="02020603050405020304" pitchFamily="18" charset="0"/>
            </a:rPr>
            <a:t>STAFF</a:t>
          </a:r>
          <a:r>
            <a:rPr lang="en-US" sz="1200" b="1" u="sng" baseline="0">
              <a:latin typeface="Times New Roman" panose="02020603050405020304" pitchFamily="18" charset="0"/>
              <a:cs typeface="Times New Roman" panose="02020603050405020304" pitchFamily="18" charset="0"/>
            </a:rPr>
            <a:t> EDUCATION &amp; WAGE FORM </a:t>
          </a:r>
          <a:r>
            <a:rPr lang="en-US" sz="1200" b="1" u="sng">
              <a:latin typeface="Times New Roman" panose="02020603050405020304" pitchFamily="18" charset="0"/>
              <a:cs typeface="Times New Roman" panose="02020603050405020304" pitchFamily="18" charset="0"/>
            </a:rPr>
            <a:t>INSTRUCTIONS:</a:t>
          </a:r>
        </a:p>
        <a:p>
          <a:endParaRPr lang="en-US" sz="1200">
            <a:latin typeface="Times New Roman" panose="02020603050405020304" pitchFamily="18" charset="0"/>
            <a:cs typeface="Times New Roman" panose="02020603050405020304" pitchFamily="18" charset="0"/>
          </a:endParaRPr>
        </a:p>
        <a:p>
          <a:r>
            <a:rPr lang="en-US" sz="1200" b="1">
              <a:latin typeface="Times New Roman" panose="02020603050405020304" pitchFamily="18" charset="0"/>
              <a:cs typeface="Times New Roman" panose="02020603050405020304" pitchFamily="18" charset="0"/>
            </a:rPr>
            <a:t>Step 1</a:t>
          </a:r>
          <a:r>
            <a:rPr lang="en-US" sz="1200">
              <a:latin typeface="Times New Roman" panose="02020603050405020304" pitchFamily="18" charset="0"/>
              <a:cs typeface="Times New Roman" panose="02020603050405020304" pitchFamily="18" charset="0"/>
            </a:rPr>
            <a:t>: </a:t>
          </a:r>
          <a:r>
            <a:rPr lang="en-US" sz="1200" baseline="0">
              <a:latin typeface="Times New Roman" panose="02020603050405020304" pitchFamily="18" charset="0"/>
              <a:cs typeface="Times New Roman" panose="02020603050405020304" pitchFamily="18" charset="0"/>
            </a:rPr>
            <a:t>Please complete the Agency Contact information tab.</a:t>
          </a:r>
        </a:p>
        <a:p>
          <a:endParaRPr lang="en-US" sz="120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Step 2</a:t>
          </a:r>
          <a:r>
            <a:rPr lang="en-US" sz="1200" baseline="0">
              <a:latin typeface="Times New Roman" panose="02020603050405020304" pitchFamily="18" charset="0"/>
              <a:cs typeface="Times New Roman" panose="02020603050405020304" pitchFamily="18" charset="0"/>
            </a:rPr>
            <a:t>: Complete the Staff Wage &amp; Education Form for </a:t>
          </a:r>
          <a:r>
            <a:rPr lang="en-US" sz="1200" b="1" u="sng" baseline="0">
              <a:latin typeface="Times New Roman" panose="02020603050405020304" pitchFamily="18" charset="0"/>
              <a:cs typeface="Times New Roman" panose="02020603050405020304" pitchFamily="18" charset="0"/>
            </a:rPr>
            <a:t>each individual site </a:t>
          </a:r>
          <a:r>
            <a:rPr lang="en-US" sz="1200" u="none" baseline="0">
              <a:latin typeface="Times New Roman" panose="02020603050405020304" pitchFamily="18" charset="0"/>
              <a:cs typeface="Times New Roman" panose="02020603050405020304" pitchFamily="18" charset="0"/>
            </a:rPr>
            <a:t>(i.e. Staff Wage &amp; Educatgion Form 1, Staff Wage &amp; Education Form 2, etc).  </a:t>
          </a:r>
        </a:p>
        <a:p>
          <a:endParaRPr lang="en-US" sz="1200" u="none" baseline="0">
            <a:latin typeface="Times New Roman" panose="02020603050405020304" pitchFamily="18" charset="0"/>
            <a:cs typeface="Times New Roman" panose="02020603050405020304" pitchFamily="18" charset="0"/>
          </a:endParaRPr>
        </a:p>
        <a:p>
          <a:r>
            <a:rPr lang="en-US" sz="1200" b="1" u="none" baseline="0">
              <a:latin typeface="Times New Roman" panose="02020603050405020304" pitchFamily="18" charset="0"/>
              <a:cs typeface="Times New Roman" panose="02020603050405020304" pitchFamily="18" charset="0"/>
            </a:rPr>
            <a:t>A.</a:t>
          </a:r>
          <a:r>
            <a:rPr lang="en-US" sz="1200" u="none" baseline="0">
              <a:latin typeface="Times New Roman" panose="02020603050405020304" pitchFamily="18" charset="0"/>
              <a:cs typeface="Times New Roman" panose="02020603050405020304" pitchFamily="18" charset="0"/>
            </a:rPr>
            <a:t> Fill in the Site Name, Community Care License Number, and Capacity at the top of the sheet.</a:t>
          </a:r>
        </a:p>
        <a:p>
          <a:endParaRPr lang="en-US" sz="1200" u="none" baseline="0">
            <a:latin typeface="Times New Roman" panose="02020603050405020304" pitchFamily="18" charset="0"/>
            <a:cs typeface="Times New Roman" panose="02020603050405020304" pitchFamily="18" charset="0"/>
          </a:endParaRPr>
        </a:p>
        <a:p>
          <a:r>
            <a:rPr lang="en-US" sz="1200" b="1" u="none" baseline="0">
              <a:latin typeface="Times New Roman" panose="02020603050405020304" pitchFamily="18" charset="0"/>
              <a:cs typeface="Times New Roman" panose="02020603050405020304" pitchFamily="18" charset="0"/>
            </a:rPr>
            <a:t>B. </a:t>
          </a:r>
          <a:r>
            <a:rPr lang="en-US" sz="1200" u="none" baseline="0">
              <a:latin typeface="Times New Roman" panose="02020603050405020304" pitchFamily="18" charset="0"/>
              <a:cs typeface="Times New Roman" panose="02020603050405020304" pitchFamily="18" charset="0"/>
            </a:rPr>
            <a:t>P</a:t>
          </a:r>
          <a:r>
            <a:rPr lang="en-US" sz="1200" baseline="0">
              <a:latin typeface="Times New Roman" panose="02020603050405020304" pitchFamily="18" charset="0"/>
              <a:cs typeface="Times New Roman" panose="02020603050405020304" pitchFamily="18" charset="0"/>
            </a:rPr>
            <a:t>lease enter the required information for all teachers and assitant teachers working a minimum of 20 hours per week on the floor (40 hours is the maximum).   </a:t>
          </a:r>
        </a:p>
        <a:p>
          <a:endParaRPr lang="en-US" sz="1200" baseline="0">
            <a:latin typeface="Times New Roman" panose="02020603050405020304" pitchFamily="18" charset="0"/>
            <a:cs typeface="Times New Roman" panose="02020603050405020304" pitchFamily="18" charset="0"/>
          </a:endParaRPr>
        </a:p>
        <a:p>
          <a:r>
            <a:rPr lang="en-US" sz="1200" baseline="0">
              <a:latin typeface="Times New Roman" panose="02020603050405020304" pitchFamily="18" charset="0"/>
              <a:cs typeface="Times New Roman" panose="02020603050405020304" pitchFamily="18" charset="0"/>
            </a:rPr>
            <a:t>REQUIRED INFORMATION: Staff's Full Name, CA Workforce Registry ID, Classroom Role, Hours Worked, Highest Level of Verifiabel Educational Attainment, and Current Hourly Wage.  All information must be verifiable and further data may be requested prior to awarding the grant (i.e. current payroll roster, Official Staff Roster, and Data from the CA Workforce Registry).  </a:t>
          </a:r>
        </a:p>
        <a:p>
          <a:endParaRPr lang="en-US" sz="1200" b="1"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Step 3</a:t>
          </a:r>
          <a:r>
            <a:rPr lang="en-US" sz="1200" baseline="0">
              <a:latin typeface="Times New Roman" panose="02020603050405020304" pitchFamily="18" charset="0"/>
              <a:cs typeface="Times New Roman" panose="02020603050405020304" pitchFamily="18" charset="0"/>
            </a:rPr>
            <a:t>: Save the document in the following format: </a:t>
          </a:r>
        </a:p>
        <a:p>
          <a:endParaRPr lang="en-US" sz="1200" baseline="0">
            <a:latin typeface="Times New Roman" panose="02020603050405020304" pitchFamily="18" charset="0"/>
            <a:cs typeface="Times New Roman" panose="02020603050405020304" pitchFamily="18" charset="0"/>
          </a:endParaRPr>
        </a:p>
        <a:p>
          <a:r>
            <a:rPr lang="en-US" sz="1200" baseline="0">
              <a:latin typeface="Times New Roman" panose="02020603050405020304" pitchFamily="18" charset="0"/>
              <a:cs typeface="Times New Roman" panose="02020603050405020304" pitchFamily="18" charset="0"/>
            </a:rPr>
            <a:t>Staff Education-Wage Form_"Agency Name"_"Submission Date"_"Applicant's Initials" </a:t>
          </a:r>
        </a:p>
        <a:p>
          <a:r>
            <a:rPr lang="en-US" sz="1200" baseline="0">
              <a:latin typeface="Times New Roman" panose="02020603050405020304" pitchFamily="18" charset="0"/>
              <a:cs typeface="Times New Roman" panose="02020603050405020304" pitchFamily="18" charset="0"/>
            </a:rPr>
            <a:t>(i.e. Staff Education-Wage Form_OECE_5.1.22_BW)</a:t>
          </a:r>
        </a:p>
        <a:p>
          <a:endParaRPr lang="en-US" sz="1200" baseline="0">
            <a:latin typeface="Times New Roman" panose="02020603050405020304" pitchFamily="18" charset="0"/>
            <a:cs typeface="Times New Roman" panose="02020603050405020304" pitchFamily="18" charset="0"/>
          </a:endParaRPr>
        </a:p>
        <a:p>
          <a:r>
            <a:rPr lang="en-US" sz="1200" b="1" baseline="0">
              <a:latin typeface="Times New Roman" panose="02020603050405020304" pitchFamily="18" charset="0"/>
              <a:cs typeface="Times New Roman" panose="02020603050405020304" pitchFamily="18" charset="0"/>
            </a:rPr>
            <a:t>Step 4</a:t>
          </a:r>
          <a:r>
            <a:rPr lang="en-US" sz="1200" baseline="0">
              <a:latin typeface="Times New Roman" panose="02020603050405020304" pitchFamily="18" charset="0"/>
              <a:cs typeface="Times New Roman" panose="02020603050405020304" pitchFamily="18" charset="0"/>
            </a:rPr>
            <a:t>: Email the completed form to </a:t>
          </a:r>
          <a:r>
            <a:rPr lang="en-US" sz="1100" u="sng">
              <a:solidFill>
                <a:schemeClr val="dk1"/>
              </a:solidFill>
              <a:effectLst/>
              <a:latin typeface="+mn-lt"/>
              <a:ea typeface="+mn-ea"/>
              <a:cs typeface="+mn-cs"/>
              <a:hlinkClick xmlns:r="http://schemas.openxmlformats.org/officeDocument/2006/relationships" r:id=""/>
            </a:rPr>
            <a:t>compensationgrant@sfgov.org</a:t>
          </a:r>
          <a:r>
            <a:rPr lang="en-US" sz="1200" baseline="0">
              <a:latin typeface="Times New Roman" panose="02020603050405020304" pitchFamily="18" charset="0"/>
              <a:cs typeface="Times New Roman" panose="02020603050405020304" pitchFamily="18" charset="0"/>
            </a:rPr>
            <a:t>  prior to the application deadline to be eligible for funding.    </a:t>
          </a:r>
        </a:p>
        <a:p>
          <a:endParaRPr lang="en-US" sz="1200" baseline="0">
            <a:latin typeface="Times New Roman" panose="02020603050405020304" pitchFamily="18" charset="0"/>
            <a:cs typeface="Times New Roman" panose="02020603050405020304" pitchFamily="18" charset="0"/>
          </a:endParaRPr>
        </a:p>
        <a:p>
          <a:r>
            <a:rPr lang="en-US" sz="1200" b="1" u="sng" baseline="0">
              <a:latin typeface="Times New Roman" panose="02020603050405020304" pitchFamily="18" charset="0"/>
              <a:cs typeface="Times New Roman" panose="02020603050405020304" pitchFamily="18" charset="0"/>
            </a:rPr>
            <a:t>Note: </a:t>
          </a:r>
          <a:r>
            <a:rPr lang="en-US" sz="1200" baseline="0">
              <a:latin typeface="Times New Roman" panose="02020603050405020304" pitchFamily="18" charset="0"/>
              <a:cs typeface="Times New Roman" panose="02020603050405020304" pitchFamily="18" charset="0"/>
            </a:rPr>
            <a:t>Once all required information is input into the document, an estimated up to amount will be genrated at the bottom of each individual site.  Should your agency have more than one site an estimated up to amount will be generated for all sites on the second tab labeled "Agency Grant Summary".  This amount is not binding nor final until all the information provided is verified and the Department of Early Childhood authorizes and approves the up to amount in the final grant agreement.  </a:t>
          </a: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11</xdr:col>
      <xdr:colOff>33868</xdr:colOff>
      <xdr:row>0</xdr:row>
      <xdr:rowOff>0</xdr:rowOff>
    </xdr:from>
    <xdr:to>
      <xdr:col>25</xdr:col>
      <xdr:colOff>330200</xdr:colOff>
      <xdr:row>39</xdr:row>
      <xdr:rowOff>118534</xdr:rowOff>
    </xdr:to>
    <xdr:sp macro="" textlink="">
      <xdr:nvSpPr>
        <xdr:cNvPr id="3" name="TextBox 2"/>
        <xdr:cNvSpPr txBox="1"/>
      </xdr:nvSpPr>
      <xdr:spPr>
        <a:xfrm>
          <a:off x="6739468" y="0"/>
          <a:ext cx="8830732" cy="73829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200" b="1" i="0" u="sng">
              <a:solidFill>
                <a:schemeClr val="dk1"/>
              </a:solidFill>
              <a:effectLst/>
              <a:latin typeface="Times New Roman" panose="02020603050405020304" pitchFamily="18" charset="0"/>
              <a:ea typeface="+mn-ea"/>
              <a:cs typeface="Times New Roman" panose="02020603050405020304" pitchFamily="18" charset="0"/>
            </a:rPr>
            <a:t>STAFF ELIGIBILITY &amp; ROLE DEFINITIONS:</a:t>
          </a:r>
        </a:p>
        <a:p>
          <a:pPr rtl="0" fontAlgn="base"/>
          <a:endParaRPr lang="en-US" sz="1100" b="1" i="0" u="sng">
            <a:solidFill>
              <a:schemeClr val="dk1"/>
            </a:solidFill>
            <a:effectLst/>
            <a:latin typeface="Times New Roman" panose="02020603050405020304" pitchFamily="18" charset="0"/>
            <a:ea typeface="+mn-ea"/>
            <a:cs typeface="Times New Roman" panose="02020603050405020304" pitchFamily="18" charset="0"/>
          </a:endParaRP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 </a:t>
          </a:r>
        </a:p>
        <a:p>
          <a:pPr rtl="0" fontAlgn="base"/>
          <a:r>
            <a:rPr lang="en-US" sz="1100" b="1" i="0">
              <a:solidFill>
                <a:schemeClr val="dk1"/>
              </a:solidFill>
              <a:effectLst/>
              <a:latin typeface="Times New Roman" panose="02020603050405020304" pitchFamily="18" charset="0"/>
              <a:ea typeface="+mn-ea"/>
              <a:cs typeface="Times New Roman" panose="02020603050405020304" pitchFamily="18" charset="0"/>
            </a:rPr>
            <a:t>Full-time Teachers:</a:t>
          </a:r>
          <a:r>
            <a:rPr lang="en-US" sz="1100" b="0" i="0">
              <a:solidFill>
                <a:schemeClr val="dk1"/>
              </a:solidFill>
              <a:effectLst/>
              <a:latin typeface="Times New Roman" panose="02020603050405020304" pitchFamily="18" charset="0"/>
              <a:ea typeface="+mn-ea"/>
              <a:cs typeface="Times New Roman" panose="02020603050405020304" pitchFamily="18" charset="0"/>
            </a:rPr>
            <a:t> Educators working as leads in an eligible setting in direct support of children for more than 30 hours a week. </a:t>
          </a:r>
        </a:p>
        <a:p>
          <a:pPr rtl="0" fontAlgn="base"/>
          <a:r>
            <a:rPr lang="en-US" sz="1100" b="1" i="0">
              <a:solidFill>
                <a:schemeClr val="dk1"/>
              </a:solidFill>
              <a:effectLst/>
              <a:latin typeface="Times New Roman" panose="02020603050405020304" pitchFamily="18" charset="0"/>
              <a:ea typeface="+mn-ea"/>
              <a:cs typeface="Times New Roman" panose="02020603050405020304" pitchFamily="18" charset="0"/>
            </a:rPr>
            <a:t>Eligible staffing titles/positions:</a:t>
          </a:r>
          <a:r>
            <a:rPr lang="en-US" sz="1100" b="0" i="0">
              <a:solidFill>
                <a:schemeClr val="dk1"/>
              </a:solidFill>
              <a:effectLst/>
              <a:latin typeface="Times New Roman" panose="02020603050405020304" pitchFamily="18" charset="0"/>
              <a:ea typeface="+mn-ea"/>
              <a:cs typeface="Times New Roman" panose="02020603050405020304" pitchFamily="18" charset="0"/>
            </a:rPr>
            <a:t>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Lead teacher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Lead Co-Teacher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Master Teacher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FCC Owners/Providers serving as primary educators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 </a:t>
          </a:r>
        </a:p>
        <a:p>
          <a:pPr rtl="0" fontAlgn="base"/>
          <a:r>
            <a:rPr lang="en-US" sz="1100" b="1" i="0">
              <a:solidFill>
                <a:schemeClr val="dk1"/>
              </a:solidFill>
              <a:effectLst/>
              <a:latin typeface="Times New Roman" panose="02020603050405020304" pitchFamily="18" charset="0"/>
              <a:ea typeface="+mn-ea"/>
              <a:cs typeface="Times New Roman" panose="02020603050405020304" pitchFamily="18" charset="0"/>
            </a:rPr>
            <a:t>Part-time Teachers:</a:t>
          </a:r>
          <a:r>
            <a:rPr lang="en-US" sz="1100" b="0" i="0">
              <a:solidFill>
                <a:schemeClr val="dk1"/>
              </a:solidFill>
              <a:effectLst/>
              <a:latin typeface="Times New Roman" panose="02020603050405020304" pitchFamily="18" charset="0"/>
              <a:ea typeface="+mn-ea"/>
              <a:cs typeface="Times New Roman" panose="02020603050405020304" pitchFamily="18" charset="0"/>
            </a:rPr>
            <a:t> Educators working as leads in an eligible setting in direct support of children for at least 20 hours a week and less than 30 hours.   </a:t>
          </a:r>
        </a:p>
        <a:p>
          <a:pPr rtl="0" fontAlgn="base"/>
          <a:r>
            <a:rPr lang="en-US" sz="1100" b="1" i="0">
              <a:solidFill>
                <a:schemeClr val="dk1"/>
              </a:solidFill>
              <a:effectLst/>
              <a:latin typeface="Times New Roman" panose="02020603050405020304" pitchFamily="18" charset="0"/>
              <a:ea typeface="+mn-ea"/>
              <a:cs typeface="Times New Roman" panose="02020603050405020304" pitchFamily="18" charset="0"/>
            </a:rPr>
            <a:t>Eligible staffing titles/positions:</a:t>
          </a:r>
          <a:r>
            <a:rPr lang="en-US" sz="1100" b="0" i="0">
              <a:solidFill>
                <a:schemeClr val="dk1"/>
              </a:solidFill>
              <a:effectLst/>
              <a:latin typeface="Times New Roman" panose="02020603050405020304" pitchFamily="18" charset="0"/>
              <a:ea typeface="+mn-ea"/>
              <a:cs typeface="Times New Roman" panose="02020603050405020304" pitchFamily="18" charset="0"/>
            </a:rPr>
            <a:t>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Lead teacher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Lead Co-Teacher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Master Teacher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Site Supervisor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Single-site Director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 </a:t>
          </a:r>
        </a:p>
        <a:p>
          <a:pPr rtl="0" fontAlgn="base"/>
          <a:r>
            <a:rPr lang="en-US" sz="1100" b="1" i="0">
              <a:solidFill>
                <a:schemeClr val="dk1"/>
              </a:solidFill>
              <a:effectLst/>
              <a:latin typeface="Times New Roman" panose="02020603050405020304" pitchFamily="18" charset="0"/>
              <a:ea typeface="+mn-ea"/>
              <a:cs typeface="Times New Roman" panose="02020603050405020304" pitchFamily="18" charset="0"/>
            </a:rPr>
            <a:t>Full-time Assistant Teachers:</a:t>
          </a:r>
          <a:r>
            <a:rPr lang="en-US" sz="1100" b="0" i="0">
              <a:solidFill>
                <a:schemeClr val="dk1"/>
              </a:solidFill>
              <a:effectLst/>
              <a:latin typeface="Times New Roman" panose="02020603050405020304" pitchFamily="18" charset="0"/>
              <a:ea typeface="+mn-ea"/>
              <a:cs typeface="Times New Roman" panose="02020603050405020304" pitchFamily="18" charset="0"/>
            </a:rPr>
            <a:t> Educators working as assistant teachers in an eligible setting directly supporting children for more than 30 hours a week. </a:t>
          </a:r>
        </a:p>
        <a:p>
          <a:pPr rtl="0" fontAlgn="base"/>
          <a:r>
            <a:rPr lang="en-US" sz="1100" b="1" i="0">
              <a:solidFill>
                <a:schemeClr val="dk1"/>
              </a:solidFill>
              <a:effectLst/>
              <a:latin typeface="Times New Roman" panose="02020603050405020304" pitchFamily="18" charset="0"/>
              <a:ea typeface="+mn-ea"/>
              <a:cs typeface="Times New Roman" panose="02020603050405020304" pitchFamily="18" charset="0"/>
            </a:rPr>
            <a:t>Eligible staffing titles/positions:</a:t>
          </a:r>
          <a:r>
            <a:rPr lang="en-US" sz="1100" b="0" i="0">
              <a:solidFill>
                <a:schemeClr val="dk1"/>
              </a:solidFill>
              <a:effectLst/>
              <a:latin typeface="Times New Roman" panose="02020603050405020304" pitchFamily="18" charset="0"/>
              <a:ea typeface="+mn-ea"/>
              <a:cs typeface="Times New Roman" panose="02020603050405020304" pitchFamily="18" charset="0"/>
            </a:rPr>
            <a:t>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Teacher’s aide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Paraeducator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Assistant Teachers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Substitute teacher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Floater </a:t>
          </a:r>
        </a:p>
        <a:p>
          <a:pPr rtl="0" fontAlgn="base"/>
          <a:r>
            <a:rPr lang="en-US" sz="1100" b="1" i="0">
              <a:solidFill>
                <a:schemeClr val="dk1"/>
              </a:solidFill>
              <a:effectLst/>
              <a:latin typeface="Times New Roman" panose="02020603050405020304" pitchFamily="18" charset="0"/>
              <a:ea typeface="+mn-ea"/>
              <a:cs typeface="Times New Roman" panose="02020603050405020304" pitchFamily="18" charset="0"/>
            </a:rPr>
            <a:t/>
          </a:r>
          <a:br>
            <a:rPr lang="en-US" sz="1100" b="1" i="0">
              <a:solidFill>
                <a:schemeClr val="dk1"/>
              </a:solidFill>
              <a:effectLst/>
              <a:latin typeface="Times New Roman" panose="02020603050405020304" pitchFamily="18" charset="0"/>
              <a:ea typeface="+mn-ea"/>
              <a:cs typeface="Times New Roman" panose="02020603050405020304" pitchFamily="18" charset="0"/>
            </a:rPr>
          </a:br>
          <a:r>
            <a:rPr lang="en-US" sz="1100" b="1" i="0">
              <a:solidFill>
                <a:schemeClr val="dk1"/>
              </a:solidFill>
              <a:effectLst/>
              <a:latin typeface="Times New Roman" panose="02020603050405020304" pitchFamily="18" charset="0"/>
              <a:ea typeface="+mn-ea"/>
              <a:cs typeface="Times New Roman" panose="02020603050405020304" pitchFamily="18" charset="0"/>
            </a:rPr>
            <a:t>Part-time Assistant Teachers:</a:t>
          </a:r>
          <a:r>
            <a:rPr lang="en-US" sz="1100" b="0" i="0">
              <a:solidFill>
                <a:schemeClr val="dk1"/>
              </a:solidFill>
              <a:effectLst/>
              <a:latin typeface="Times New Roman" panose="02020603050405020304" pitchFamily="18" charset="0"/>
              <a:ea typeface="+mn-ea"/>
              <a:cs typeface="Times New Roman" panose="02020603050405020304" pitchFamily="18" charset="0"/>
            </a:rPr>
            <a:t> Educators working as assistant teachers in an eligible setting directly supporting children for at least 20 hours a week and less than 30 hours.   </a:t>
          </a:r>
        </a:p>
        <a:p>
          <a:pPr rtl="0" fontAlgn="base"/>
          <a:r>
            <a:rPr lang="en-US" sz="1100" b="1" i="0">
              <a:solidFill>
                <a:schemeClr val="dk1"/>
              </a:solidFill>
              <a:effectLst/>
              <a:latin typeface="Times New Roman" panose="02020603050405020304" pitchFamily="18" charset="0"/>
              <a:ea typeface="+mn-ea"/>
              <a:cs typeface="Times New Roman" panose="02020603050405020304" pitchFamily="18" charset="0"/>
            </a:rPr>
            <a:t>Eligible staffing titles/positions:</a:t>
          </a:r>
          <a:r>
            <a:rPr lang="en-US" sz="1100" b="0" i="0">
              <a:solidFill>
                <a:schemeClr val="dk1"/>
              </a:solidFill>
              <a:effectLst/>
              <a:latin typeface="Times New Roman" panose="02020603050405020304" pitchFamily="18" charset="0"/>
              <a:ea typeface="+mn-ea"/>
              <a:cs typeface="Times New Roman" panose="02020603050405020304" pitchFamily="18" charset="0"/>
            </a:rPr>
            <a:t>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Teacher’s aide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Paraeducator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Assistant Teachers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Substitute teacher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Floater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 </a:t>
          </a:r>
        </a:p>
        <a:p>
          <a:pPr rtl="0" fontAlgn="base"/>
          <a:r>
            <a:rPr lang="en-US" sz="1100" b="1" i="0" u="sng">
              <a:solidFill>
                <a:schemeClr val="dk1"/>
              </a:solidFill>
              <a:effectLst/>
              <a:latin typeface="Times New Roman" panose="02020603050405020304" pitchFamily="18" charset="0"/>
              <a:ea typeface="+mn-ea"/>
              <a:cs typeface="Times New Roman" panose="02020603050405020304" pitchFamily="18" charset="0"/>
            </a:rPr>
            <a:t>Ineligible positions for grant and stipend funds: </a:t>
          </a:r>
          <a:r>
            <a:rPr lang="en-US" sz="1100" b="0" i="0" u="sng">
              <a:solidFill>
                <a:schemeClr val="dk1"/>
              </a:solidFill>
              <a:effectLst/>
              <a:latin typeface="Times New Roman" panose="02020603050405020304" pitchFamily="18" charset="0"/>
              <a:ea typeface="+mn-ea"/>
              <a:cs typeface="Times New Roman" panose="02020603050405020304" pitchFamily="18" charset="0"/>
            </a:rPr>
            <a:t>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Program coordinator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Custodial/janitorial/cooking staff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Home Visitors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Classroom coaches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Human resource personnel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Professional Support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Interns/Volunteers </a:t>
          </a:r>
        </a:p>
        <a:p>
          <a:pPr rtl="0" fontAlgn="base"/>
          <a:r>
            <a:rPr lang="en-US" sz="1100" b="0" i="0">
              <a:solidFill>
                <a:schemeClr val="dk1"/>
              </a:solidFill>
              <a:effectLst/>
              <a:latin typeface="Times New Roman" panose="02020603050405020304" pitchFamily="18" charset="0"/>
              <a:ea typeface="+mn-ea"/>
              <a:cs typeface="Times New Roman" panose="02020603050405020304" pitchFamily="18" charset="0"/>
            </a:rPr>
            <a:t>Other professional roles that serve as classroom supports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91441</xdr:colOff>
      <xdr:row>0</xdr:row>
      <xdr:rowOff>30480</xdr:rowOff>
    </xdr:from>
    <xdr:to>
      <xdr:col>12</xdr:col>
      <xdr:colOff>842530</xdr:colOff>
      <xdr:row>25</xdr:row>
      <xdr:rowOff>601980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218421" y="30480"/>
          <a:ext cx="1985529" cy="2583180"/>
        </a:xfrm>
        <a:prstGeom prst="rect">
          <a:avLst/>
        </a:prstGeom>
      </xdr:spPr>
    </xdr:pic>
    <xdr:clientData/>
  </xdr:twoCellAnchor>
</xdr:wsDr>
</file>

<file path=xl/tables/table1.xml><?xml version="1.0" encoding="utf-8"?>
<table xmlns="http://schemas.openxmlformats.org/spreadsheetml/2006/main" id="1" name="Table1" displayName="Table1" ref="A2:B22" totalsRowShown="0">
  <autoFilter ref="A2:B22"/>
  <tableColumns count="2">
    <tableColumn id="1" name="Code"/>
    <tableColumn id="2" name="Am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tabSelected="1" zoomScale="90" zoomScaleNormal="90" workbookViewId="0">
      <selection activeCell="H42" sqref="H42"/>
    </sheetView>
  </sheetViews>
  <sheetFormatPr defaultRowHeight="14.4" x14ac:dyDescent="0.3"/>
  <cols>
    <col min="1" max="1" width="8.88671875" customWidth="1"/>
  </cols>
  <sheetData/>
  <sheetProtection algorithmName="SHA-512" hashValue="xL3e1Dgz+ec43nN2wrdsjxd/sQYH0Liqy1cRCbN56Al630UiC7ZuiKIa8fp83SPKCot9i6jwDCeaeOardG0XrQ==" saltValue="a4YBgmtQv7zSnXF20z2vz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UMPN4IGA978H83SURfM/p5TzXH16SxMljQVUOX/0k4sulk1dehlcnXb3Fx3wUypgLrFOpsZPowOJLpq74DDgmQ==" saltValue="KjRkx4i/a8GRyUD66Min+A==" spinCount="100000" sheet="1" objects="1" scenarios="1"/>
  <mergeCells count="5">
    <mergeCell ref="A1:G1"/>
    <mergeCell ref="B2:C2"/>
    <mergeCell ref="A3:G3"/>
    <mergeCell ref="A4:G4"/>
    <mergeCell ref="A5:G5"/>
  </mergeCells>
  <conditionalFormatting sqref="F8">
    <cfRule type="cellIs" dxfId="42" priority="3" operator="lessThan">
      <formula>16.32</formula>
    </cfRule>
  </conditionalFormatting>
  <conditionalFormatting sqref="D8 D10:D158">
    <cfRule type="cellIs" dxfId="41" priority="2" operator="greaterThanOrEqual">
      <formula>30</formula>
    </cfRule>
  </conditionalFormatting>
  <conditionalFormatting sqref="D8 D10:D158">
    <cfRule type="cellIs" dxfId="40" priority="1" operator="between">
      <formula>20</formula>
      <formula>29</formula>
    </cfRule>
  </conditionalFormatting>
  <dataValidations count="4">
    <dataValidation type="decimal" allowBlank="1" showInputMessage="1" showErrorMessage="1" sqref="D8">
      <formula1>0</formula1>
      <formula2>40</formula2>
    </dataValidation>
    <dataValidation allowBlank="1" showInputMessage="1" showErrorMessage="1" sqref="E7"/>
    <dataValidation type="whole" operator="lessThan" allowBlank="1" showInputMessage="1" showErrorMessage="1" sqref="B8 B45:B158">
      <formula1>9</formula1>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Assistant Teacher or Teacher ">
          <x14:formula1>
            <xm:f>'Parity &amp; Living Wage Rates'!$A$3:$A$4</xm:f>
          </x14:formula1>
          <xm:sqref>C8:C158</xm:sqref>
        </x14:dataValidation>
        <x14:dataValidation type="list" allowBlank="1" showInputMessage="1" showErrorMessage="1">
          <x14:formula1>
            <xm:f>'Parity &amp; Living Wage Rates'!$C$2:$C$6</xm:f>
          </x14:formula1>
          <xm:sqref>E8:E158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5.2"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6.2"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4"/>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mbjbghsEUO2XTb91x+gT/2LClji1wDLzg6B5Xcw3ccjlWPQaxo3inIOVpVz9lX0voSjKmKpEPcMqOjMzJ/x5Iw==" saltValue="1dYI+WY7wJY4Xdf/BlnnZQ==" spinCount="100000" sheet="1" objects="1" scenarios="1"/>
  <mergeCells count="5">
    <mergeCell ref="A1:G1"/>
    <mergeCell ref="B2:C2"/>
    <mergeCell ref="A3:G3"/>
    <mergeCell ref="A4:G4"/>
    <mergeCell ref="A5:G5"/>
  </mergeCells>
  <conditionalFormatting sqref="F8">
    <cfRule type="cellIs" dxfId="39" priority="3" operator="lessThan">
      <formula>16.32</formula>
    </cfRule>
  </conditionalFormatting>
  <conditionalFormatting sqref="D8 D10:D158">
    <cfRule type="cellIs" dxfId="38" priority="2" operator="greaterThanOrEqual">
      <formula>30</formula>
    </cfRule>
  </conditionalFormatting>
  <conditionalFormatting sqref="D8 D10:D158">
    <cfRule type="cellIs" dxfId="37" priority="1" operator="between">
      <formula>20</formula>
      <formula>29</formula>
    </cfRule>
  </conditionalFormatting>
  <dataValidations disablePrompts="1" count="4">
    <dataValidation type="whole" operator="lessThan" allowBlank="1" showInputMessage="1" showErrorMessage="1" sqref="B8 B45:B158">
      <formula1>9</formula1>
    </dataValidation>
    <dataValidation allowBlank="1" showInputMessage="1" showErrorMessage="1" sqref="E7"/>
    <dataValidation type="decimal" allowBlank="1" showInputMessage="1" showErrorMessage="1" sqref="D8">
      <formula1>0</formula1>
      <formula2>40</formula2>
    </dataValidation>
    <dataValidation type="decimal" allowBlank="1" showInputMessage="1" showErrorMessage="1" sqref="D9:D158">
      <formula1>20</formula1>
      <formula2>40</formula2>
    </dataValidation>
  </dataValidations>
  <pageMargins left="0.25" right="0.25" top="0.75" bottom="0.75" header="0.3" footer="0.3"/>
  <pageSetup paperSize="5" scale="84"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'Parity &amp; Living Wage Rates'!$C$2:$C$6</xm:f>
          </x14:formula1>
          <xm:sqref>E8:E158</xm:sqref>
        </x14:dataValidation>
        <x14:dataValidation type="list" allowBlank="1" showInputMessage="1" showErrorMessage="1" prompt="Assistant Teacher or Teacher ">
          <x14:formula1>
            <xm:f>'Parity &amp; Living Wage Rates'!$A$3:$A$4</xm:f>
          </x14:formula1>
          <xm:sqref>C8:C158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paW93oqE6Cnq3YUdPnem6dr3uRbngd9mgeCb/Ng3o7mj/u7XzmhdL/7gNwG1cf8ly6rzxDl6GRcX9p/TLGhi4A==" saltValue="nrenSupRO11xT2uZvuo94A==" spinCount="100000" sheet="1" objects="1" scenarios="1"/>
  <mergeCells count="5">
    <mergeCell ref="A1:G1"/>
    <mergeCell ref="B2:C2"/>
    <mergeCell ref="A3:G3"/>
    <mergeCell ref="A4:G4"/>
    <mergeCell ref="A5:G5"/>
  </mergeCells>
  <conditionalFormatting sqref="F8">
    <cfRule type="cellIs" dxfId="36" priority="3" operator="lessThan">
      <formula>16.32</formula>
    </cfRule>
  </conditionalFormatting>
  <conditionalFormatting sqref="D8 D10:D158">
    <cfRule type="cellIs" dxfId="35" priority="2" operator="greaterThanOrEqual">
      <formula>30</formula>
    </cfRule>
  </conditionalFormatting>
  <conditionalFormatting sqref="D8 D10:D158">
    <cfRule type="cellIs" dxfId="34" priority="1" operator="between">
      <formula>20</formula>
      <formula>29</formula>
    </cfRule>
  </conditionalFormatting>
  <dataValidations disablePrompts="1" count="4">
    <dataValidation type="decimal" allowBlank="1" showInputMessage="1" showErrorMessage="1" sqref="D8">
      <formula1>0</formula1>
      <formula2>40</formula2>
    </dataValidation>
    <dataValidation allowBlank="1" showInputMessage="1" showErrorMessage="1" sqref="E7"/>
    <dataValidation type="whole" operator="lessThan" allowBlank="1" showInputMessage="1" showErrorMessage="1" sqref="B8 B45:B158">
      <formula1>9</formula1>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Assistant Teacher or Teacher ">
          <x14:formula1>
            <xm:f>'Parity &amp; Living Wage Rates'!$A$3:$A$4</xm:f>
          </x14:formula1>
          <xm:sqref>C8:C158</xm:sqref>
        </x14:dataValidation>
        <x14:dataValidation type="list" allowBlank="1" showInputMessage="1" showErrorMessage="1">
          <x14:formula1>
            <xm:f>'Parity &amp; Living Wage Rates'!$C$2:$C$6</xm:f>
          </x14:formula1>
          <xm:sqref>E8:E158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csoyl7Z1hxKEA7Qm4aKP6jrv9lG2HcT0hWRsQoahI8512y/ThmFveDuCD5VzXN3P2JNw3iwWQMKI28ATM7Ec7Q==" saltValue="fXX/NQAdIHEar1/iA8LQVw==" spinCount="100000" sheet="1" objects="1" scenarios="1"/>
  <mergeCells count="5">
    <mergeCell ref="A1:G1"/>
    <mergeCell ref="B2:C2"/>
    <mergeCell ref="A3:G3"/>
    <mergeCell ref="A4:G4"/>
    <mergeCell ref="A5:G5"/>
  </mergeCells>
  <conditionalFormatting sqref="F8">
    <cfRule type="cellIs" dxfId="33" priority="3" operator="lessThan">
      <formula>16.32</formula>
    </cfRule>
  </conditionalFormatting>
  <conditionalFormatting sqref="D8 D10:D158">
    <cfRule type="cellIs" dxfId="32" priority="2" operator="greaterThanOrEqual">
      <formula>30</formula>
    </cfRule>
  </conditionalFormatting>
  <conditionalFormatting sqref="D8 D10:D158">
    <cfRule type="cellIs" dxfId="31" priority="1" operator="between">
      <formula>20</formula>
      <formula>29</formula>
    </cfRule>
  </conditionalFormatting>
  <dataValidations count="4">
    <dataValidation type="whole" operator="lessThan" allowBlank="1" showInputMessage="1" showErrorMessage="1" sqref="B8 B45:B158">
      <formula1>9</formula1>
    </dataValidation>
    <dataValidation allowBlank="1" showInputMessage="1" showErrorMessage="1" sqref="E7"/>
    <dataValidation type="decimal" allowBlank="1" showInputMessage="1" showErrorMessage="1" sqref="D8">
      <formula1>0</formula1>
      <formula2>40</formula2>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'Parity &amp; Living Wage Rates'!$C$2:$C$6</xm:f>
          </x14:formula1>
          <xm:sqref>E8:E158</xm:sqref>
        </x14:dataValidation>
        <x14:dataValidation type="list" allowBlank="1" showInputMessage="1" showErrorMessage="1" prompt="Assistant Teacher or Teacher ">
          <x14:formula1>
            <xm:f>'Parity &amp; Living Wage Rates'!$A$3:$A$4</xm:f>
          </x14:formula1>
          <xm:sqref>C8:C158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8W88GEx5pzFgCVBR+esIhVxoWr6tvAbRaZO4PZM1DyHtqiy4AfG1qRx4oNgr357KHck3AwdTemDf+SGUK+a/GA==" saltValue="YS962nEm6jCxTxo45OZtgQ==" spinCount="100000" sheet="1" objects="1" scenarios="1"/>
  <mergeCells count="5">
    <mergeCell ref="A1:G1"/>
    <mergeCell ref="B2:C2"/>
    <mergeCell ref="A3:G3"/>
    <mergeCell ref="A4:G4"/>
    <mergeCell ref="A5:G5"/>
  </mergeCells>
  <conditionalFormatting sqref="F8">
    <cfRule type="cellIs" dxfId="30" priority="3" operator="lessThan">
      <formula>16.32</formula>
    </cfRule>
  </conditionalFormatting>
  <conditionalFormatting sqref="D8 D10:D158">
    <cfRule type="cellIs" dxfId="29" priority="2" operator="greaterThanOrEqual">
      <formula>30</formula>
    </cfRule>
  </conditionalFormatting>
  <conditionalFormatting sqref="D8 D10:D158">
    <cfRule type="cellIs" dxfId="28" priority="1" operator="between">
      <formula>20</formula>
      <formula>29</formula>
    </cfRule>
  </conditionalFormatting>
  <dataValidations count="4">
    <dataValidation type="decimal" allowBlank="1" showInputMessage="1" showErrorMessage="1" sqref="D8">
      <formula1>0</formula1>
      <formula2>40</formula2>
    </dataValidation>
    <dataValidation allowBlank="1" showInputMessage="1" showErrorMessage="1" sqref="E7"/>
    <dataValidation type="whole" operator="lessThan" allowBlank="1" showInputMessage="1" showErrorMessage="1" sqref="B8 B45:B158">
      <formula1>9</formula1>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Assistant Teacher or Teacher ">
          <x14:formula1>
            <xm:f>'Parity &amp; Living Wage Rates'!$A$3:$A$4</xm:f>
          </x14:formula1>
          <xm:sqref>C8:C158</xm:sqref>
        </x14:dataValidation>
        <x14:dataValidation type="list" allowBlank="1" showInputMessage="1" showErrorMessage="1">
          <x14:formula1>
            <xm:f>'Parity &amp; Living Wage Rates'!$C$2:$C$6</xm:f>
          </x14:formula1>
          <xm:sqref>E8:E158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ivwxdSysXh2PUB87g0aKAMedGeBrOvuz7pVS6qloNwyLjn8t6u1MJYvjFysO+HGEmbnewVRUBzsa8DDtyn/zQw==" saltValue="7XlCAEAQ03FXgrwLwqdO6Q==" spinCount="100000" sheet="1" objects="1" scenarios="1"/>
  <mergeCells count="5">
    <mergeCell ref="A1:G1"/>
    <mergeCell ref="B2:C2"/>
    <mergeCell ref="A3:G3"/>
    <mergeCell ref="A4:G4"/>
    <mergeCell ref="A5:G5"/>
  </mergeCells>
  <conditionalFormatting sqref="F8">
    <cfRule type="cellIs" dxfId="27" priority="3" operator="lessThan">
      <formula>16.32</formula>
    </cfRule>
  </conditionalFormatting>
  <conditionalFormatting sqref="D8 D10:D158">
    <cfRule type="cellIs" dxfId="26" priority="2" operator="greaterThanOrEqual">
      <formula>30</formula>
    </cfRule>
  </conditionalFormatting>
  <conditionalFormatting sqref="D8 D10:D158">
    <cfRule type="cellIs" dxfId="25" priority="1" operator="between">
      <formula>20</formula>
      <formula>29</formula>
    </cfRule>
  </conditionalFormatting>
  <dataValidations count="4">
    <dataValidation type="whole" operator="lessThan" allowBlank="1" showInputMessage="1" showErrorMessage="1" sqref="B8 B45:B158">
      <formula1>9</formula1>
    </dataValidation>
    <dataValidation allowBlank="1" showInputMessage="1" showErrorMessage="1" sqref="E7"/>
    <dataValidation type="decimal" allowBlank="1" showInputMessage="1" showErrorMessage="1" sqref="D8">
      <formula1>0</formula1>
      <formula2>40</formula2>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'Parity &amp; Living Wage Rates'!$C$2:$C$6</xm:f>
          </x14:formula1>
          <xm:sqref>E8:E158</xm:sqref>
        </x14:dataValidation>
        <x14:dataValidation type="list" allowBlank="1" showInputMessage="1" showErrorMessage="1" prompt="Assistant Teacher or Teacher ">
          <x14:formula1>
            <xm:f>'Parity &amp; Living Wage Rates'!$A$3:$A$4</xm:f>
          </x14:formula1>
          <xm:sqref>C8:C158</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8"/>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r5soRvTlLxMgi/k1ks+BHJq1jMHiBO7uBV799wCISgqJabv/OU4bbpduZerFLxqCXXHVhh5dS/erylKJtWxnpQ==" saltValue="F/QsXOAGgkH0gCABOCeTew==" spinCount="100000" sheet="1" objects="1" scenarios="1"/>
  <mergeCells count="5">
    <mergeCell ref="A1:G1"/>
    <mergeCell ref="B2:C2"/>
    <mergeCell ref="A3:G3"/>
    <mergeCell ref="A4:G4"/>
    <mergeCell ref="A5:G5"/>
  </mergeCells>
  <conditionalFormatting sqref="F8">
    <cfRule type="cellIs" dxfId="24" priority="3" operator="lessThan">
      <formula>16.32</formula>
    </cfRule>
  </conditionalFormatting>
  <conditionalFormatting sqref="D8 D10:D158">
    <cfRule type="cellIs" dxfId="23" priority="2" operator="greaterThanOrEqual">
      <formula>30</formula>
    </cfRule>
  </conditionalFormatting>
  <conditionalFormatting sqref="D8 D10:D158">
    <cfRule type="cellIs" dxfId="22" priority="1" operator="between">
      <formula>20</formula>
      <formula>29</formula>
    </cfRule>
  </conditionalFormatting>
  <dataValidations count="4">
    <dataValidation type="decimal" allowBlank="1" showInputMessage="1" showErrorMessage="1" sqref="D8">
      <formula1>0</formula1>
      <formula2>40</formula2>
    </dataValidation>
    <dataValidation allowBlank="1" showInputMessage="1" showErrorMessage="1" sqref="E7"/>
    <dataValidation type="whole" operator="lessThan" allowBlank="1" showInputMessage="1" showErrorMessage="1" sqref="B8 B45:B158">
      <formula1>9</formula1>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Assistant Teacher or Teacher ">
          <x14:formula1>
            <xm:f>'Parity &amp; Living Wage Rates'!$A$3:$A$4</xm:f>
          </x14:formula1>
          <xm:sqref>C8:C158</xm:sqref>
        </x14:dataValidation>
        <x14:dataValidation type="list" allowBlank="1" showInputMessage="1" showErrorMessage="1">
          <x14:formula1>
            <xm:f>'Parity &amp; Living Wage Rates'!$C$2:$C$6</xm:f>
          </x14:formula1>
          <xm:sqref>E8:E158</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G8pKlCHIVnTVpif4x+iQmGewQyautPiGCicfhyN2Kws6UaPPkEfHM6/P8kQu03LyI6Rn54Qk6hU5KYbSLAW+9Q==" saltValue="PfJskkh2fwodiMK9iXaFhg==" spinCount="100000" sheet="1" objects="1" scenarios="1"/>
  <mergeCells count="5">
    <mergeCell ref="A1:G1"/>
    <mergeCell ref="B2:C2"/>
    <mergeCell ref="A3:G3"/>
    <mergeCell ref="A4:G4"/>
    <mergeCell ref="A5:G5"/>
  </mergeCells>
  <conditionalFormatting sqref="F8">
    <cfRule type="cellIs" dxfId="21" priority="3" operator="lessThan">
      <formula>16.32</formula>
    </cfRule>
  </conditionalFormatting>
  <conditionalFormatting sqref="D8 D10:D158">
    <cfRule type="cellIs" dxfId="20" priority="2" operator="greaterThanOrEqual">
      <formula>30</formula>
    </cfRule>
  </conditionalFormatting>
  <conditionalFormatting sqref="D8 D10:D158">
    <cfRule type="cellIs" dxfId="19" priority="1" operator="between">
      <formula>20</formula>
      <formula>29</formula>
    </cfRule>
  </conditionalFormatting>
  <dataValidations count="4">
    <dataValidation type="whole" operator="lessThan" allowBlank="1" showInputMessage="1" showErrorMessage="1" sqref="B8 B45:B158">
      <formula1>9</formula1>
    </dataValidation>
    <dataValidation allowBlank="1" showInputMessage="1" showErrorMessage="1" sqref="E7"/>
    <dataValidation type="decimal" allowBlank="1" showInputMessage="1" showErrorMessage="1" sqref="D8">
      <formula1>0</formula1>
      <formula2>40</formula2>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'Parity &amp; Living Wage Rates'!$C$2:$C$6</xm:f>
          </x14:formula1>
          <xm:sqref>E8:E158</xm:sqref>
        </x14:dataValidation>
        <x14:dataValidation type="list" allowBlank="1" showInputMessage="1" showErrorMessage="1" prompt="Assistant Teacher or Teacher ">
          <x14:formula1>
            <xm:f>'Parity &amp; Living Wage Rates'!$A$3:$A$4</xm:f>
          </x14:formula1>
          <xm:sqref>C8:C158</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TsaMxa4Ub6YNMc9yks1FTz/b/NPdD5d/9jHQTOXjWEQhn68kPli8CW4omK7pu5f35XFrhXKtam50B+VIhmrTOw==" saltValue="fFv6Wt6ciDFgPO5uwUqnMQ==" spinCount="100000" sheet="1" objects="1" scenarios="1"/>
  <mergeCells count="5">
    <mergeCell ref="A1:G1"/>
    <mergeCell ref="B2:C2"/>
    <mergeCell ref="A3:G3"/>
    <mergeCell ref="A4:G4"/>
    <mergeCell ref="A5:G5"/>
  </mergeCells>
  <conditionalFormatting sqref="F8">
    <cfRule type="cellIs" dxfId="18" priority="3" operator="lessThan">
      <formula>16.32</formula>
    </cfRule>
  </conditionalFormatting>
  <conditionalFormatting sqref="D8 D10:D158">
    <cfRule type="cellIs" dxfId="17" priority="2" operator="greaterThanOrEqual">
      <formula>30</formula>
    </cfRule>
  </conditionalFormatting>
  <conditionalFormatting sqref="D8 D10:D158">
    <cfRule type="cellIs" dxfId="16" priority="1" operator="between">
      <formula>20</formula>
      <formula>29</formula>
    </cfRule>
  </conditionalFormatting>
  <dataValidations disablePrompts="1" count="4">
    <dataValidation type="decimal" allowBlank="1" showInputMessage="1" showErrorMessage="1" sqref="D8">
      <formula1>0</formula1>
      <formula2>40</formula2>
    </dataValidation>
    <dataValidation allowBlank="1" showInputMessage="1" showErrorMessage="1" sqref="E7"/>
    <dataValidation type="whole" operator="lessThan" allowBlank="1" showInputMessage="1" showErrorMessage="1" sqref="B8 B45:B158">
      <formula1>9</formula1>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Assistant Teacher or Teacher ">
          <x14:formula1>
            <xm:f>'Parity &amp; Living Wage Rates'!$A$3:$A$4</xm:f>
          </x14:formula1>
          <xm:sqref>C8:C158</xm:sqref>
        </x14:dataValidation>
        <x14:dataValidation type="list" allowBlank="1" showInputMessage="1" showErrorMessage="1">
          <x14:formula1>
            <xm:f>'Parity &amp; Living Wage Rates'!$C$2:$C$6</xm:f>
          </x14:formula1>
          <xm:sqref>E8:E158</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b+BfuhAYoY4fOuhQanagKhxaXD++hg2pza5GimcQ5hvB4PHZekYEyZsCF64VRB+UGpxjzLGEdpbWGgcFvNLQKQ==" saltValue="rAMOjHq3eN/UMWBrzIFw5A==" spinCount="100000" sheet="1" objects="1" scenarios="1"/>
  <mergeCells count="5">
    <mergeCell ref="A1:G1"/>
    <mergeCell ref="B2:C2"/>
    <mergeCell ref="A3:G3"/>
    <mergeCell ref="A4:G4"/>
    <mergeCell ref="A5:G5"/>
  </mergeCells>
  <conditionalFormatting sqref="F8">
    <cfRule type="cellIs" dxfId="15" priority="3" operator="lessThan">
      <formula>16.32</formula>
    </cfRule>
  </conditionalFormatting>
  <conditionalFormatting sqref="D8 D10:D158">
    <cfRule type="cellIs" dxfId="14" priority="2" operator="greaterThanOrEqual">
      <formula>30</formula>
    </cfRule>
  </conditionalFormatting>
  <conditionalFormatting sqref="D8 D10:D158">
    <cfRule type="cellIs" dxfId="13" priority="1" operator="between">
      <formula>20</formula>
      <formula>29</formula>
    </cfRule>
  </conditionalFormatting>
  <dataValidations count="4">
    <dataValidation type="whole" operator="lessThan" allowBlank="1" showInputMessage="1" showErrorMessage="1" sqref="B8 B45:B158">
      <formula1>9</formula1>
    </dataValidation>
    <dataValidation allowBlank="1" showInputMessage="1" showErrorMessage="1" sqref="E7"/>
    <dataValidation type="decimal" allowBlank="1" showInputMessage="1" showErrorMessage="1" sqref="D8">
      <formula1>0</formula1>
      <formula2>40</formula2>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'Parity &amp; Living Wage Rates'!$C$2:$C$6</xm:f>
          </x14:formula1>
          <xm:sqref>E8:E158</xm:sqref>
        </x14:dataValidation>
        <x14:dataValidation type="list" allowBlank="1" showInputMessage="1" showErrorMessage="1" prompt="Assistant Teacher or Teacher ">
          <x14:formula1>
            <xm:f>'Parity &amp; Living Wage Rates'!$A$3:$A$4</xm:f>
          </x14:formula1>
          <xm:sqref>C8:C158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4"/>
  <sheetViews>
    <sheetView workbookViewId="0">
      <selection activeCell="B2" sqref="B2"/>
    </sheetView>
  </sheetViews>
  <sheetFormatPr defaultRowHeight="14.4" x14ac:dyDescent="0.3"/>
  <cols>
    <col min="1" max="1" width="56.88671875" customWidth="1"/>
    <col min="2" max="2" width="68.109375" customWidth="1"/>
    <col min="3" max="3" width="72.5546875" customWidth="1"/>
  </cols>
  <sheetData>
    <row r="1" spans="2:2" ht="132.6" customHeight="1" thickBot="1" x14ac:dyDescent="0.35">
      <c r="B1" s="42"/>
    </row>
    <row r="2" spans="2:2" ht="117.6" customHeight="1" thickTop="1" thickBot="1" x14ac:dyDescent="0.55000000000000004">
      <c r="B2" s="305" t="s">
        <v>0</v>
      </c>
    </row>
    <row r="3" spans="2:2" ht="29.4" customHeight="1" thickTop="1" thickBot="1" x14ac:dyDescent="0.55000000000000004">
      <c r="B3" s="304">
        <f>'Staff Wage &amp; Education Form 1'!B165+'Staff Wage &amp; Education Form 2'!B165+'Staff Wage &amp; Education Form 3'!B165+'Staff Wage &amp; Education Form 4'!B165+'Staff Wage &amp; Education Form 5'!B165+'Staff Wage &amp; Education Form 6'!B165+'Staff Wage &amp; Education Form 7'!B165+'Staff Wage &amp; Education Form 8'!B165+'Staff Wage &amp; Education Form 9'!B165+'Staff Wage &amp; Education Form 10'!B165+'Staff Wage &amp; Education Form 11'!B165+'Staff Wage &amp; Education Form 12'!B165+'Staff Wage &amp; Education Form 13'!B165+'Staff Wage &amp; Education Form 14'!B165+'Staff Wage &amp; Education Form 15'!B165+'Staff Wage &amp; Education Form 16'!B165+'Staff Wage &amp; Education Form 17'!B165+'Staff Wage &amp; Education Form 18'!B165+'Staff Wage &amp; Education Form 19'!B165+'Staff Wage &amp; Education Form 20'!B165</f>
        <v>0</v>
      </c>
    </row>
    <row r="4" spans="2:2" ht="15" thickTop="1" x14ac:dyDescent="0.3">
      <c r="B4" s="42"/>
    </row>
  </sheetData>
  <sheetProtection algorithmName="SHA-512" hashValue="sZOQyDQ6ecb7OjNrwKPOGDEU5aMnQafrcGXNe0jsl68dzC40rsCUDGtduk04JqjUoFVdc2AWPrKNsKHx0KLh7w==" saltValue="HCLWWFSEtY3cnG6Lc40nrQ=="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mxgbsEEX8UjAnO+Gg6P60IFVjxlp0dtZbgRgDUATiO58IdGxLmB25jvTC94Cw+sjJ1nNdB0eqbaSsDFMc4DgbQ==" saltValue="qtL4lhkUci7nVQyFegZeXA==" spinCount="100000" sheet="1" objects="1" scenarios="1"/>
  <mergeCells count="5">
    <mergeCell ref="A1:G1"/>
    <mergeCell ref="B2:C2"/>
    <mergeCell ref="A3:G3"/>
    <mergeCell ref="A4:G4"/>
    <mergeCell ref="A5:G5"/>
  </mergeCells>
  <conditionalFormatting sqref="F8">
    <cfRule type="cellIs" dxfId="12" priority="3" operator="lessThan">
      <formula>16.32</formula>
    </cfRule>
  </conditionalFormatting>
  <conditionalFormatting sqref="D8 D10:D158">
    <cfRule type="cellIs" dxfId="11" priority="2" operator="greaterThanOrEqual">
      <formula>30</formula>
    </cfRule>
  </conditionalFormatting>
  <conditionalFormatting sqref="D8 D10:D158">
    <cfRule type="cellIs" dxfId="10" priority="1" operator="between">
      <formula>20</formula>
      <formula>29</formula>
    </cfRule>
  </conditionalFormatting>
  <dataValidations count="4">
    <dataValidation type="decimal" allowBlank="1" showInputMessage="1" showErrorMessage="1" sqref="D8">
      <formula1>0</formula1>
      <formula2>40</formula2>
    </dataValidation>
    <dataValidation allowBlank="1" showInputMessage="1" showErrorMessage="1" sqref="E7"/>
    <dataValidation type="whole" operator="lessThan" allowBlank="1" showInputMessage="1" showErrorMessage="1" sqref="B8 B45:B158">
      <formula1>9</formula1>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Assistant Teacher or Teacher ">
          <x14:formula1>
            <xm:f>'Parity &amp; Living Wage Rates'!$A$3:$A$4</xm:f>
          </x14:formula1>
          <xm:sqref>C8:C158</xm:sqref>
        </x14:dataValidation>
        <x14:dataValidation type="list" allowBlank="1" showInputMessage="1" showErrorMessage="1">
          <x14:formula1>
            <xm:f>'Parity &amp; Living Wage Rates'!$C$2:$C$6</xm:f>
          </x14:formula1>
          <xm:sqref>E8:E158</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OGH6T9/TfbCGIllNCp7l6fEFGlxYBSKgLCG3fvpVzNDvIdayOtvnfC0EhTZFVIxzdWdDTAeKUK7khSn097g/eA==" saltValue="l0f1G6Guqenk3Rgv+Rcrfw==" spinCount="100000" sheet="1" objects="1" scenarios="1"/>
  <mergeCells count="5">
    <mergeCell ref="A1:G1"/>
    <mergeCell ref="B2:C2"/>
    <mergeCell ref="A3:G3"/>
    <mergeCell ref="A4:G4"/>
    <mergeCell ref="A5:G5"/>
  </mergeCells>
  <conditionalFormatting sqref="F8">
    <cfRule type="cellIs" dxfId="9" priority="3" operator="lessThan">
      <formula>16.32</formula>
    </cfRule>
  </conditionalFormatting>
  <conditionalFormatting sqref="D8 D10:D158">
    <cfRule type="cellIs" dxfId="8" priority="2" operator="greaterThanOrEqual">
      <formula>30</formula>
    </cfRule>
  </conditionalFormatting>
  <conditionalFormatting sqref="D8 D10:D158">
    <cfRule type="cellIs" dxfId="7" priority="1" operator="between">
      <formula>20</formula>
      <formula>29</formula>
    </cfRule>
  </conditionalFormatting>
  <dataValidations count="4">
    <dataValidation type="whole" operator="lessThan" allowBlank="1" showInputMessage="1" showErrorMessage="1" sqref="B8 B45:B158">
      <formula1>9</formula1>
    </dataValidation>
    <dataValidation allowBlank="1" showInputMessage="1" showErrorMessage="1" sqref="E7"/>
    <dataValidation type="decimal" allowBlank="1" showInputMessage="1" showErrorMessage="1" sqref="D8">
      <formula1>0</formula1>
      <formula2>40</formula2>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'Parity &amp; Living Wage Rates'!$C$2:$C$6</xm:f>
          </x14:formula1>
          <xm:sqref>E8:E158</xm:sqref>
        </x14:dataValidation>
        <x14:dataValidation type="list" allowBlank="1" showInputMessage="1" showErrorMessage="1" prompt="Assistant Teacher or Teacher ">
          <x14:formula1>
            <xm:f>'Parity &amp; Living Wage Rates'!$A$3:$A$4</xm:f>
          </x14:formula1>
          <xm:sqref>C8:C158</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X6pNXwZu8mXbJePR6yLGpsQRlM1WAAiZkrGG44IKRZ2LEE7b7+7kGv+lqRQ2TMPOfq9F1rIK4evjG+gNBtbPeg==" saltValue="gUDEHXmSdJQM4j/DApah7w==" spinCount="100000" sheet="1" objects="1" scenarios="1"/>
  <mergeCells count="5">
    <mergeCell ref="A1:G1"/>
    <mergeCell ref="B2:C2"/>
    <mergeCell ref="A3:G3"/>
    <mergeCell ref="A4:G4"/>
    <mergeCell ref="A5:G5"/>
  </mergeCells>
  <conditionalFormatting sqref="F8">
    <cfRule type="cellIs" dxfId="6" priority="3" operator="lessThan">
      <formula>16.32</formula>
    </cfRule>
  </conditionalFormatting>
  <conditionalFormatting sqref="D8 D10:D158">
    <cfRule type="cellIs" dxfId="5" priority="2" operator="greaterThanOrEqual">
      <formula>30</formula>
    </cfRule>
  </conditionalFormatting>
  <conditionalFormatting sqref="D8 D10:D158">
    <cfRule type="cellIs" dxfId="4" priority="1" operator="between">
      <formula>20</formula>
      <formula>29</formula>
    </cfRule>
  </conditionalFormatting>
  <dataValidations count="4">
    <dataValidation type="decimal" allowBlank="1" showInputMessage="1" showErrorMessage="1" sqref="D8">
      <formula1>0</formula1>
      <formula2>40</formula2>
    </dataValidation>
    <dataValidation allowBlank="1" showInputMessage="1" showErrorMessage="1" sqref="E7"/>
    <dataValidation type="whole" operator="lessThan" allowBlank="1" showInputMessage="1" showErrorMessage="1" sqref="B8 B45:B158">
      <formula1>9</formula1>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Assistant Teacher or Teacher ">
          <x14:formula1>
            <xm:f>'Parity &amp; Living Wage Rates'!$A$3:$A$4</xm:f>
          </x14:formula1>
          <xm:sqref>C8:C158</xm:sqref>
        </x14:dataValidation>
        <x14:dataValidation type="list" allowBlank="1" showInputMessage="1" showErrorMessage="1">
          <x14:formula1>
            <xm:f>'Parity &amp; Living Wage Rates'!$C$2:$C$6</xm:f>
          </x14:formula1>
          <xm:sqref>E8:E158</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TaC8hR/qQ/FopedNV5SVYirAsVjtXYVjmcJsG8xTEz1eUWmeSDlPBCFQae8ffSCwumMk+cCqCIhvV72mQUkOtw==" saltValue="ZkE9BgzanxhGgvv8e+EA3Q==" spinCount="100000" sheet="1" objects="1" scenarios="1"/>
  <mergeCells count="5">
    <mergeCell ref="A1:G1"/>
    <mergeCell ref="B2:C2"/>
    <mergeCell ref="A3:G3"/>
    <mergeCell ref="A4:G4"/>
    <mergeCell ref="A5:G5"/>
  </mergeCells>
  <conditionalFormatting sqref="F8">
    <cfRule type="cellIs" dxfId="3" priority="3" operator="lessThan">
      <formula>16.32</formula>
    </cfRule>
  </conditionalFormatting>
  <conditionalFormatting sqref="D8 D10:D158">
    <cfRule type="cellIs" dxfId="2" priority="2" operator="greaterThanOrEqual">
      <formula>30</formula>
    </cfRule>
  </conditionalFormatting>
  <conditionalFormatting sqref="D8 D10:D158">
    <cfRule type="cellIs" dxfId="1" priority="1" operator="between">
      <formula>20</formula>
      <formula>29</formula>
    </cfRule>
  </conditionalFormatting>
  <dataValidations count="4">
    <dataValidation type="whole" operator="lessThan" allowBlank="1" showInputMessage="1" showErrorMessage="1" sqref="B8 B45:B158">
      <formula1>9</formula1>
    </dataValidation>
    <dataValidation allowBlank="1" showInputMessage="1" showErrorMessage="1" sqref="E7"/>
    <dataValidation type="decimal" allowBlank="1" showInputMessage="1" showErrorMessage="1" sqref="D8">
      <formula1>0</formula1>
      <formula2>40</formula2>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'Parity &amp; Living Wage Rates'!$C$2:$C$6</xm:f>
          </x14:formula1>
          <xm:sqref>E8:E158</xm:sqref>
        </x14:dataValidation>
        <x14:dataValidation type="list" allowBlank="1" showInputMessage="1" showErrorMessage="1" prompt="Assistant Teacher or Teacher ">
          <x14:formula1>
            <xm:f>'Parity &amp; Living Wage Rates'!$A$3:$A$4</xm:f>
          </x14:formula1>
          <xm:sqref>C8:C158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M93"/>
  <sheetViews>
    <sheetView topLeftCell="A11" zoomScale="55" zoomScaleNormal="55" zoomScaleSheetLayoutView="100" zoomScalePageLayoutView="60" workbookViewId="0">
      <selection activeCell="E20" sqref="E20"/>
    </sheetView>
  </sheetViews>
  <sheetFormatPr defaultColWidth="9.109375" defaultRowHeight="18" x14ac:dyDescent="0.35"/>
  <cols>
    <col min="1" max="1" width="57.44140625" style="8" customWidth="1"/>
    <col min="2" max="2" width="30.44140625" style="8" customWidth="1"/>
    <col min="3" max="3" width="27.109375" style="8" customWidth="1"/>
    <col min="4" max="4" width="27.33203125" style="8" customWidth="1"/>
    <col min="5" max="9" width="20.6640625" style="8" customWidth="1"/>
    <col min="10" max="15" width="22.88671875" style="8" customWidth="1"/>
    <col min="16" max="16384" width="9.109375" style="8"/>
  </cols>
  <sheetData>
    <row r="1" spans="1:39" ht="25.8" x14ac:dyDescent="0.5">
      <c r="A1" s="357" t="s">
        <v>37</v>
      </c>
      <c r="B1" s="357"/>
      <c r="C1" s="357"/>
      <c r="D1" s="357"/>
      <c r="E1" s="357"/>
      <c r="F1" s="357"/>
      <c r="G1" s="357"/>
      <c r="L1" s="23" t="s">
        <v>38</v>
      </c>
      <c r="M1" s="2"/>
      <c r="N1" s="2"/>
      <c r="O1" s="2"/>
    </row>
    <row r="2" spans="1:39" ht="25.8" x14ac:dyDescent="0.5">
      <c r="A2" s="24" t="s">
        <v>39</v>
      </c>
      <c r="B2" s="24"/>
      <c r="C2" s="5"/>
      <c r="D2" s="5"/>
      <c r="E2" s="5"/>
      <c r="F2" s="5"/>
      <c r="G2" s="5"/>
      <c r="L2" s="10" t="s">
        <v>40</v>
      </c>
      <c r="M2" s="3"/>
      <c r="N2" s="2"/>
      <c r="O2" s="2"/>
    </row>
    <row r="3" spans="1:39" ht="15.6" customHeight="1" x14ac:dyDescent="0.5">
      <c r="E3" s="5"/>
      <c r="F3" s="5"/>
      <c r="G3" s="5"/>
      <c r="L3" s="11"/>
      <c r="M3" s="22"/>
      <c r="N3" s="22"/>
      <c r="O3" s="22"/>
    </row>
    <row r="4" spans="1:39" ht="24" customHeight="1" thickBot="1" x14ac:dyDescent="0.55000000000000004">
      <c r="A4" s="16" t="s">
        <v>41</v>
      </c>
      <c r="B4" s="16"/>
      <c r="C4" s="17"/>
      <c r="D4" s="17"/>
      <c r="E4" s="17"/>
      <c r="F4" s="17"/>
      <c r="G4" s="17"/>
      <c r="H4" s="18"/>
      <c r="I4" s="18"/>
      <c r="J4" s="64"/>
      <c r="K4" s="64"/>
      <c r="L4" s="66"/>
      <c r="M4" s="66"/>
      <c r="N4" s="66"/>
      <c r="O4" s="66"/>
    </row>
    <row r="5" spans="1:39" ht="39.75" customHeight="1" x14ac:dyDescent="0.4">
      <c r="A5" s="146" t="s">
        <v>42</v>
      </c>
      <c r="B5" s="146"/>
      <c r="C5" s="358"/>
      <c r="D5" s="359"/>
      <c r="F5" s="360" t="s">
        <v>43</v>
      </c>
      <c r="G5" s="361"/>
      <c r="H5" s="362"/>
      <c r="I5" s="363"/>
      <c r="J5" s="364"/>
      <c r="K5" s="173"/>
    </row>
    <row r="6" spans="1:39" ht="39.75" customHeight="1" x14ac:dyDescent="0.4">
      <c r="A6" s="147" t="s">
        <v>44</v>
      </c>
      <c r="B6" s="147"/>
      <c r="C6" s="365"/>
      <c r="D6" s="366"/>
      <c r="F6" s="367" t="s">
        <v>45</v>
      </c>
      <c r="G6" s="368"/>
      <c r="H6" s="369"/>
      <c r="I6" s="370"/>
      <c r="J6" s="371"/>
      <c r="K6" s="174"/>
    </row>
    <row r="7" spans="1:39" ht="39.75" customHeight="1" thickBot="1" x14ac:dyDescent="0.45">
      <c r="A7" s="148" t="s">
        <v>46</v>
      </c>
      <c r="B7" s="148"/>
      <c r="C7" s="343"/>
      <c r="D7" s="344"/>
      <c r="F7" s="144" t="s">
        <v>47</v>
      </c>
      <c r="G7" s="145"/>
      <c r="H7" s="345"/>
      <c r="I7" s="346"/>
      <c r="J7" s="347"/>
      <c r="K7" s="174"/>
    </row>
    <row r="8" spans="1:39" ht="17.399999999999999" customHeight="1" x14ac:dyDescent="0.4">
      <c r="A8" s="48"/>
      <c r="B8" s="48"/>
      <c r="C8" s="48"/>
      <c r="D8" s="47"/>
      <c r="E8" s="47"/>
      <c r="F8" s="47"/>
      <c r="G8" s="13"/>
      <c r="H8" s="13"/>
      <c r="I8" s="12"/>
      <c r="J8" s="9"/>
      <c r="K8" s="9"/>
      <c r="L8" s="14"/>
      <c r="M8" s="42"/>
      <c r="N8" s="42"/>
      <c r="O8" s="42"/>
    </row>
    <row r="9" spans="1:39" ht="29.25" customHeight="1" x14ac:dyDescent="0.5">
      <c r="A9" s="16" t="s">
        <v>48</v>
      </c>
      <c r="B9" s="16"/>
      <c r="C9" s="17"/>
      <c r="D9" s="17"/>
      <c r="E9" s="17"/>
      <c r="F9" s="17"/>
      <c r="G9" s="17"/>
      <c r="H9" s="18"/>
      <c r="I9" s="18"/>
      <c r="J9" s="18"/>
      <c r="K9" s="18"/>
      <c r="L9" s="18"/>
      <c r="M9" s="18"/>
      <c r="N9" s="18"/>
      <c r="O9" s="18"/>
    </row>
    <row r="10" spans="1:39" s="1" customFormat="1" ht="32.25" customHeight="1" x14ac:dyDescent="0.3">
      <c r="A10" s="348" t="s">
        <v>49</v>
      </c>
      <c r="B10" s="349"/>
      <c r="C10" s="349"/>
      <c r="D10" s="349"/>
      <c r="E10" s="349"/>
      <c r="F10" s="349"/>
      <c r="G10" s="349"/>
      <c r="H10" s="349"/>
      <c r="I10" s="349"/>
      <c r="J10" s="349"/>
      <c r="K10" s="349"/>
      <c r="L10" s="349"/>
      <c r="M10" s="349"/>
      <c r="N10" s="350"/>
    </row>
    <row r="11" spans="1:39" s="1" customFormat="1" ht="29.4" customHeight="1" thickBot="1" x14ac:dyDescent="0.35">
      <c r="A11" s="351" t="s">
        <v>50</v>
      </c>
      <c r="B11" s="352"/>
      <c r="C11" s="353"/>
      <c r="D11" s="353"/>
      <c r="E11" s="353"/>
      <c r="F11" s="353"/>
      <c r="G11" s="353"/>
      <c r="H11" s="353"/>
      <c r="I11" s="353"/>
      <c r="J11" s="353"/>
      <c r="K11" s="353"/>
      <c r="L11" s="353"/>
      <c r="M11" s="353"/>
      <c r="N11" s="353"/>
    </row>
    <row r="12" spans="1:39" ht="64.95" customHeight="1" thickTop="1" thickBot="1" x14ac:dyDescent="0.4">
      <c r="A12" s="169" t="s">
        <v>15</v>
      </c>
      <c r="B12" s="184" t="s">
        <v>51</v>
      </c>
      <c r="C12" s="354" t="s">
        <v>52</v>
      </c>
      <c r="D12" s="355"/>
      <c r="E12" s="356" t="s">
        <v>53</v>
      </c>
      <c r="F12" s="354"/>
      <c r="G12" s="354"/>
      <c r="H12" s="354"/>
      <c r="I12" s="355"/>
      <c r="J12" s="184" t="s">
        <v>20</v>
      </c>
      <c r="K12" s="184" t="s">
        <v>54</v>
      </c>
      <c r="L12" s="185" t="s">
        <v>55</v>
      </c>
      <c r="M12" s="186" t="s">
        <v>56</v>
      </c>
      <c r="N12" s="184" t="s">
        <v>57</v>
      </c>
      <c r="O12" s="184" t="s">
        <v>58</v>
      </c>
      <c r="P12" s="41"/>
      <c r="Q12" s="41"/>
      <c r="R12" s="41"/>
      <c r="S12" s="7"/>
      <c r="T12" s="7"/>
    </row>
    <row r="13" spans="1:39" s="21" customFormat="1" ht="79.95" customHeight="1" thickTop="1" thickBot="1" x14ac:dyDescent="0.4">
      <c r="A13" s="170" t="s">
        <v>22</v>
      </c>
      <c r="B13" s="170" t="s">
        <v>59</v>
      </c>
      <c r="C13" s="130" t="s">
        <v>60</v>
      </c>
      <c r="D13" s="126" t="s">
        <v>61</v>
      </c>
      <c r="E13" s="131" t="s">
        <v>62</v>
      </c>
      <c r="F13" s="132" t="s">
        <v>63</v>
      </c>
      <c r="G13" s="130" t="s">
        <v>64</v>
      </c>
      <c r="H13" s="132" t="s">
        <v>65</v>
      </c>
      <c r="I13" s="133" t="s">
        <v>66</v>
      </c>
      <c r="J13" s="134" t="s">
        <v>67</v>
      </c>
      <c r="K13" s="134" t="s">
        <v>68</v>
      </c>
      <c r="L13" s="134" t="s">
        <v>68</v>
      </c>
      <c r="M13" s="126" t="s">
        <v>69</v>
      </c>
      <c r="N13" s="134" t="s">
        <v>70</v>
      </c>
      <c r="O13" s="134" t="s">
        <v>70</v>
      </c>
      <c r="P13" s="7"/>
      <c r="Q13" s="43"/>
      <c r="R13" s="43"/>
      <c r="S13" s="7"/>
      <c r="T13" s="7"/>
      <c r="U13" s="7"/>
      <c r="V13" s="7"/>
      <c r="W13" s="7"/>
      <c r="X13" s="7"/>
      <c r="Y13" s="7"/>
      <c r="Z13" s="7"/>
      <c r="AA13" s="7"/>
      <c r="AB13" s="7"/>
      <c r="AC13" s="7"/>
      <c r="AD13" s="7"/>
      <c r="AE13" s="7"/>
      <c r="AF13" s="7"/>
      <c r="AG13" s="7"/>
      <c r="AH13" s="7"/>
      <c r="AI13" s="7"/>
      <c r="AJ13" s="7"/>
      <c r="AK13" s="7"/>
      <c r="AL13" s="7"/>
      <c r="AM13" s="7"/>
    </row>
    <row r="14" spans="1:39" ht="22.95" customHeight="1" thickTop="1" x14ac:dyDescent="0.45">
      <c r="A14" s="106" t="s">
        <v>71</v>
      </c>
      <c r="B14" s="194"/>
      <c r="C14" s="25">
        <v>41</v>
      </c>
      <c r="D14" s="26">
        <v>37</v>
      </c>
      <c r="E14" s="87"/>
      <c r="F14" s="27"/>
      <c r="G14" s="92" t="s">
        <v>72</v>
      </c>
      <c r="H14" s="28"/>
      <c r="I14" s="84"/>
      <c r="J14" s="151">
        <v>24</v>
      </c>
      <c r="K14" s="213"/>
      <c r="L14" s="214" t="b">
        <f>IF(F14&gt;0,'Parity &amp; Living Wage Rates'!#REF!)</f>
        <v>0</v>
      </c>
      <c r="M14" s="153" t="e">
        <f>IF(G14&gt;0,'Parity &amp; Living Wage Rates'!#REF!)</f>
        <v>#REF!</v>
      </c>
      <c r="N14" s="212" t="e">
        <f>(M14-J14)*C14*2080</f>
        <v>#REF!</v>
      </c>
      <c r="O14" s="154" t="e">
        <f>($M14-$J14)*D14*1040</f>
        <v>#REF!</v>
      </c>
      <c r="P14" s="43"/>
      <c r="Q14" s="43"/>
      <c r="R14" s="43"/>
      <c r="S14" s="7"/>
      <c r="T14" s="7"/>
    </row>
    <row r="15" spans="1:39" s="19" customFormat="1" ht="22.95" customHeight="1" x14ac:dyDescent="0.45">
      <c r="A15" s="106" t="s">
        <v>73</v>
      </c>
      <c r="B15" s="187"/>
      <c r="C15" s="67">
        <v>5</v>
      </c>
      <c r="D15" s="68">
        <v>3</v>
      </c>
      <c r="E15" s="88"/>
      <c r="F15" s="27"/>
      <c r="G15" s="93" t="s">
        <v>72</v>
      </c>
      <c r="H15" s="69"/>
      <c r="I15" s="85"/>
      <c r="J15" s="155">
        <v>27</v>
      </c>
      <c r="K15" s="181"/>
      <c r="L15" s="180" t="b">
        <f>IF(F15&gt;0,'Parity &amp; Living Wage Rates'!#REF!)</f>
        <v>0</v>
      </c>
      <c r="M15" s="153" t="e">
        <f>IF(G15&gt;0,'Parity &amp; Living Wage Rates'!#REF!)</f>
        <v>#REF!</v>
      </c>
      <c r="N15" s="156" t="e">
        <f>(M15-J15)*C15*2080</f>
        <v>#REF!</v>
      </c>
      <c r="O15" s="156" t="e">
        <f>(M15-J15)*D15*1040</f>
        <v>#REF!</v>
      </c>
      <c r="P15" s="43"/>
      <c r="Q15" s="43"/>
      <c r="R15" s="43"/>
      <c r="S15" s="43"/>
      <c r="T15" s="43"/>
    </row>
    <row r="16" spans="1:39" ht="22.95" customHeight="1" x14ac:dyDescent="0.45">
      <c r="A16" s="106" t="s">
        <v>74</v>
      </c>
      <c r="B16" s="188"/>
      <c r="C16" s="33">
        <v>6</v>
      </c>
      <c r="D16" s="34">
        <v>0</v>
      </c>
      <c r="E16" s="89"/>
      <c r="F16" s="27"/>
      <c r="G16" s="30" t="s">
        <v>72</v>
      </c>
      <c r="H16" s="31"/>
      <c r="I16" s="32"/>
      <c r="J16" s="157">
        <v>29</v>
      </c>
      <c r="K16" s="183"/>
      <c r="L16" s="180" t="b">
        <f>IF(F16&gt;0,'Parity &amp; Living Wage Rates'!#REF!)</f>
        <v>0</v>
      </c>
      <c r="M16" s="153" t="e">
        <f>IF(G16&gt;0,'Parity &amp; Living Wage Rates'!#REF!)</f>
        <v>#REF!</v>
      </c>
      <c r="N16" s="211" t="e">
        <f>MAX(0,M16-J16)*C16*2080</f>
        <v>#REF!</v>
      </c>
      <c r="O16" s="156">
        <v>0</v>
      </c>
      <c r="P16" s="43"/>
      <c r="Q16" s="43"/>
      <c r="R16" s="43"/>
      <c r="S16" s="7"/>
      <c r="T16" s="7"/>
    </row>
    <row r="17" spans="1:20" s="19" customFormat="1" ht="22.95" customHeight="1" x14ac:dyDescent="0.45">
      <c r="A17" s="106" t="s">
        <v>75</v>
      </c>
      <c r="B17" s="106"/>
      <c r="C17" s="35">
        <v>6</v>
      </c>
      <c r="D17" s="36">
        <v>0</v>
      </c>
      <c r="E17" s="90"/>
      <c r="F17" s="56" t="s">
        <v>76</v>
      </c>
      <c r="G17" s="121"/>
      <c r="H17" s="122"/>
      <c r="I17" s="61"/>
      <c r="J17" s="158">
        <v>33</v>
      </c>
      <c r="K17" s="181"/>
      <c r="L17" s="180" t="e">
        <f>IF(F17&gt;0,'Parity &amp; Living Wage Rates'!#REF!)</f>
        <v>#REF!</v>
      </c>
      <c r="M17" s="153" t="b">
        <f>IF(G17&gt;0,'Parity &amp; Living Wage Rates'!C3)</f>
        <v>0</v>
      </c>
      <c r="N17" s="156" t="e">
        <f>MAX(0,L17-J17)*C17*2080</f>
        <v>#REF!</v>
      </c>
      <c r="O17" s="156">
        <v>0</v>
      </c>
      <c r="P17" s="43"/>
      <c r="Q17" s="43"/>
      <c r="R17" s="43"/>
      <c r="S17" s="43"/>
      <c r="T17" s="43"/>
    </row>
    <row r="18" spans="1:20" s="19" customFormat="1" ht="22.95" customHeight="1" x14ac:dyDescent="0.45">
      <c r="A18" s="106" t="s">
        <v>77</v>
      </c>
      <c r="B18" s="106"/>
      <c r="C18" s="70">
        <v>3</v>
      </c>
      <c r="D18" s="71">
        <v>3</v>
      </c>
      <c r="E18" s="91" t="s">
        <v>72</v>
      </c>
      <c r="F18" s="38"/>
      <c r="G18" s="94"/>
      <c r="H18" s="73"/>
      <c r="I18" s="74"/>
      <c r="J18" s="159">
        <v>37</v>
      </c>
      <c r="K18" s="182" t="e">
        <f>IF(E18&gt;0,'Parity &amp; Living Wage Rates'!#REF!)</f>
        <v>#REF!</v>
      </c>
      <c r="L18" s="180" t="b">
        <f>IF(F18&gt;0,'Parity &amp; Living Wage Rates'!C1)</f>
        <v>0</v>
      </c>
      <c r="M18" s="153" t="b">
        <f>IF(G18&gt;0,'Parity &amp; Living Wage Rates'!C4)</f>
        <v>0</v>
      </c>
      <c r="N18" s="156" t="e">
        <f>MAX(0,K18-J18)*C18*2080</f>
        <v>#REF!</v>
      </c>
      <c r="O18" s="156" t="e">
        <f>MAX(0,K18-J18)*D18*1040</f>
        <v>#REF!</v>
      </c>
      <c r="P18" s="43"/>
      <c r="Q18" s="43"/>
      <c r="R18" s="43"/>
      <c r="S18" s="43"/>
      <c r="T18" s="43"/>
    </row>
    <row r="19" spans="1:20" s="19" customFormat="1" ht="22.95" customHeight="1" x14ac:dyDescent="0.45">
      <c r="A19" s="106"/>
      <c r="B19" s="106"/>
      <c r="C19" s="70"/>
      <c r="D19" s="71"/>
      <c r="E19" s="91"/>
      <c r="F19" s="38"/>
      <c r="G19" s="95"/>
      <c r="H19" s="75"/>
      <c r="I19" s="76"/>
      <c r="J19" s="160"/>
      <c r="K19" s="182"/>
      <c r="L19" s="180"/>
      <c r="M19" s="153" t="s">
        <v>78</v>
      </c>
      <c r="N19" s="156" t="e">
        <f>SUM(N14:N18)</f>
        <v>#REF!</v>
      </c>
      <c r="O19" s="156" t="e">
        <f>SUM(O14:O18)</f>
        <v>#REF!</v>
      </c>
      <c r="P19" s="43"/>
      <c r="Q19" s="43"/>
      <c r="R19" s="43"/>
      <c r="S19" s="43"/>
      <c r="T19" s="43"/>
    </row>
    <row r="20" spans="1:20" s="19" customFormat="1" ht="22.95" customHeight="1" x14ac:dyDescent="0.45">
      <c r="A20" s="106"/>
      <c r="B20" s="106"/>
      <c r="C20" s="72"/>
      <c r="D20" s="77"/>
      <c r="E20" s="96"/>
      <c r="F20" s="97"/>
      <c r="G20" s="98"/>
      <c r="H20" s="69"/>
      <c r="I20" s="85"/>
      <c r="J20" s="159"/>
      <c r="K20" s="182"/>
      <c r="L20" s="180" t="b">
        <f>IF(F20&gt;0,'Parity &amp; Living Wage Rates'!C4)</f>
        <v>0</v>
      </c>
      <c r="M20" s="153" t="s">
        <v>79</v>
      </c>
      <c r="N20" s="216" t="e">
        <f>N19+O19</f>
        <v>#REF!</v>
      </c>
      <c r="O20" s="161"/>
      <c r="P20" s="43"/>
      <c r="Q20" s="43"/>
      <c r="R20" s="43"/>
      <c r="S20" s="43"/>
      <c r="T20" s="43"/>
    </row>
    <row r="21" spans="1:20" s="19" customFormat="1" ht="22.95" customHeight="1" x14ac:dyDescent="0.45">
      <c r="A21" s="106"/>
      <c r="B21" s="106"/>
      <c r="C21" s="78"/>
      <c r="D21" s="79"/>
      <c r="E21" s="99"/>
      <c r="F21" s="39"/>
      <c r="G21" s="39"/>
      <c r="H21" s="39"/>
      <c r="I21" s="40"/>
      <c r="J21" s="162"/>
      <c r="K21" s="182"/>
      <c r="L21" s="180" t="b">
        <f>IF(F21&gt;0,'Parity &amp; Living Wage Rates'!C8)</f>
        <v>0</v>
      </c>
      <c r="M21" s="153" t="s">
        <v>80</v>
      </c>
      <c r="N21" s="161">
        <v>180</v>
      </c>
      <c r="O21" s="161"/>
      <c r="P21" s="43"/>
      <c r="Q21" s="43"/>
      <c r="R21" s="43"/>
      <c r="S21" s="43"/>
      <c r="T21" s="43"/>
    </row>
    <row r="22" spans="1:20" s="19" customFormat="1" ht="22.95" customHeight="1" x14ac:dyDescent="0.45">
      <c r="A22" s="106"/>
      <c r="B22" s="188"/>
      <c r="C22" s="57"/>
      <c r="D22" s="62"/>
      <c r="E22" s="57"/>
      <c r="F22" s="58"/>
      <c r="G22" s="58"/>
      <c r="H22" s="58"/>
      <c r="I22" s="62"/>
      <c r="J22" s="163"/>
      <c r="K22" s="215"/>
      <c r="L22" s="180" t="b">
        <f>IF(F22&gt;0,'Parity &amp; Living Wage Rates'!C9)</f>
        <v>0</v>
      </c>
      <c r="M22" s="153" t="s">
        <v>81</v>
      </c>
      <c r="N22" s="164" t="e">
        <f>N20/N21</f>
        <v>#REF!</v>
      </c>
      <c r="O22" s="164"/>
      <c r="P22" s="43"/>
      <c r="Q22" s="43"/>
      <c r="R22" s="43"/>
      <c r="S22" s="43"/>
      <c r="T22" s="43"/>
    </row>
    <row r="23" spans="1:20" ht="22.95" customHeight="1" x14ac:dyDescent="0.45">
      <c r="A23" s="106"/>
      <c r="B23" s="189"/>
      <c r="C23" s="107"/>
      <c r="D23" s="108"/>
      <c r="E23" s="87"/>
      <c r="F23" s="27"/>
      <c r="G23" s="56"/>
      <c r="H23" s="31"/>
      <c r="I23" s="29"/>
      <c r="J23" s="151"/>
      <c r="K23" s="183"/>
      <c r="L23" s="180" t="b">
        <f>IF(F23&gt;0,'Parity &amp; Living Wage Rates'!C10)</f>
        <v>0</v>
      </c>
      <c r="M23" s="153" t="b">
        <f>IF(G23&gt;0,'Parity &amp; Living Wage Rates'!C12)</f>
        <v>0</v>
      </c>
      <c r="N23" s="156"/>
      <c r="O23" s="156"/>
      <c r="P23" s="43"/>
      <c r="Q23" s="43"/>
      <c r="R23" s="43"/>
      <c r="S23" s="7"/>
      <c r="T23" s="7"/>
    </row>
    <row r="24" spans="1:20" s="19" customFormat="1" ht="22.95" customHeight="1" x14ac:dyDescent="0.45">
      <c r="A24" s="106"/>
      <c r="B24" s="187"/>
      <c r="C24" s="67"/>
      <c r="D24" s="68"/>
      <c r="E24" s="88"/>
      <c r="F24" s="38"/>
      <c r="G24" s="38"/>
      <c r="H24" s="39"/>
      <c r="I24" s="112"/>
      <c r="J24" s="155"/>
      <c r="K24" s="181"/>
      <c r="L24" s="180" t="b">
        <f>IF(F24&gt;0,'Parity &amp; Living Wage Rates'!C11)</f>
        <v>0</v>
      </c>
      <c r="M24" s="153" t="b">
        <f>IF(G24&gt;0,'Parity &amp; Living Wage Rates'!C13)</f>
        <v>0</v>
      </c>
      <c r="N24" s="156"/>
      <c r="O24" s="156"/>
      <c r="P24" s="43"/>
      <c r="Q24" s="43"/>
      <c r="R24" s="43"/>
      <c r="S24" s="43"/>
      <c r="T24" s="43"/>
    </row>
    <row r="25" spans="1:20" ht="22.95" customHeight="1" x14ac:dyDescent="0.45">
      <c r="A25" s="106"/>
      <c r="B25" s="188"/>
      <c r="C25" s="33"/>
      <c r="D25" s="34"/>
      <c r="E25" s="89"/>
      <c r="F25" s="31"/>
      <c r="G25" s="31"/>
      <c r="H25" s="31"/>
      <c r="I25" s="63"/>
      <c r="J25" s="157"/>
      <c r="K25" s="183"/>
      <c r="L25" s="180" t="b">
        <f>IF(F25&gt;0,'Parity &amp; Living Wage Rates'!C12)</f>
        <v>0</v>
      </c>
      <c r="M25" s="153" t="b">
        <f>IF(G25&gt;0,'Parity &amp; Living Wage Rates'!C14)</f>
        <v>0</v>
      </c>
      <c r="N25" s="156"/>
      <c r="O25" s="156"/>
      <c r="P25" s="43"/>
      <c r="Q25" s="43"/>
      <c r="R25" s="43"/>
      <c r="S25" s="7"/>
      <c r="T25" s="7"/>
    </row>
    <row r="26" spans="1:20" s="19" customFormat="1" ht="22.95" customHeight="1" x14ac:dyDescent="0.45">
      <c r="A26" s="106"/>
      <c r="B26" s="188"/>
      <c r="C26" s="55"/>
      <c r="D26" s="171"/>
      <c r="E26" s="90"/>
      <c r="F26" s="56"/>
      <c r="G26" s="56"/>
      <c r="H26" s="31"/>
      <c r="I26" s="32"/>
      <c r="J26" s="158"/>
      <c r="K26" s="181"/>
      <c r="L26" s="180" t="b">
        <f>IF(F26&gt;0,'Parity &amp; Living Wage Rates'!C13)</f>
        <v>0</v>
      </c>
      <c r="M26" s="153" t="b">
        <f>IF(G26&gt;0,'Parity &amp; Living Wage Rates'!#REF!)</f>
        <v>0</v>
      </c>
      <c r="N26" s="156"/>
      <c r="O26" s="156"/>
      <c r="P26" s="43"/>
      <c r="Q26" s="43"/>
      <c r="R26" s="43"/>
      <c r="S26" s="43"/>
      <c r="T26" s="43"/>
    </row>
    <row r="27" spans="1:20" s="19" customFormat="1" ht="22.95" customHeight="1" x14ac:dyDescent="0.45">
      <c r="A27" s="106"/>
      <c r="B27" s="187"/>
      <c r="C27" s="35"/>
      <c r="D27" s="36"/>
      <c r="E27" s="90"/>
      <c r="F27" s="56"/>
      <c r="G27" s="56"/>
      <c r="H27" s="31"/>
      <c r="I27" s="116"/>
      <c r="J27" s="155"/>
      <c r="K27" s="181"/>
      <c r="L27" s="180" t="b">
        <f>IF(F27&gt;0,'Parity &amp; Living Wage Rates'!C14)</f>
        <v>0</v>
      </c>
      <c r="M27" s="153" t="b">
        <f>IF(G27&gt;0,'Parity &amp; Living Wage Rates'!#REF!)</f>
        <v>0</v>
      </c>
      <c r="N27" s="156"/>
      <c r="O27" s="156"/>
      <c r="P27" s="43"/>
      <c r="Q27" s="43"/>
      <c r="R27" s="43"/>
      <c r="S27" s="43"/>
      <c r="T27" s="43"/>
    </row>
    <row r="28" spans="1:20" s="19" customFormat="1" ht="22.95" customHeight="1" x14ac:dyDescent="0.45">
      <c r="A28" s="106"/>
      <c r="B28" s="187"/>
      <c r="C28" s="35"/>
      <c r="D28" s="36"/>
      <c r="E28" s="90"/>
      <c r="F28" s="56"/>
      <c r="G28" s="56"/>
      <c r="H28" s="31"/>
      <c r="I28" s="116"/>
      <c r="J28" s="155"/>
      <c r="K28" s="181"/>
      <c r="L28" s="180" t="b">
        <f>IF(F28&gt;0,'Parity &amp; Living Wage Rates'!#REF!)</f>
        <v>0</v>
      </c>
      <c r="M28" s="153" t="b">
        <f>IF(G28&gt;0,'Parity &amp; Living Wage Rates'!#REF!)</f>
        <v>0</v>
      </c>
      <c r="N28" s="156"/>
      <c r="O28" s="156"/>
      <c r="P28" s="43"/>
      <c r="Q28" s="43"/>
      <c r="R28" s="43"/>
      <c r="S28" s="43"/>
      <c r="T28" s="43"/>
    </row>
    <row r="29" spans="1:20" s="19" customFormat="1" ht="22.95" customHeight="1" x14ac:dyDescent="0.45">
      <c r="A29" s="106"/>
      <c r="B29" s="187"/>
      <c r="C29" s="35"/>
      <c r="D29" s="36"/>
      <c r="E29" s="90"/>
      <c r="F29" s="56"/>
      <c r="G29" s="56"/>
      <c r="H29" s="31"/>
      <c r="I29" s="116"/>
      <c r="J29" s="155"/>
      <c r="K29" s="181"/>
      <c r="L29" s="152" t="b">
        <f>IF(F29&gt;0,'Parity &amp; Living Wage Rates'!#REF!)</f>
        <v>0</v>
      </c>
      <c r="M29" s="153" t="b">
        <f>IF(G29&gt;0,'Parity &amp; Living Wage Rates'!#REF!)</f>
        <v>0</v>
      </c>
      <c r="N29" s="156"/>
      <c r="O29" s="156"/>
      <c r="P29" s="43"/>
      <c r="Q29" s="43"/>
      <c r="R29" s="43"/>
      <c r="S29" s="43"/>
      <c r="T29" s="43"/>
    </row>
    <row r="30" spans="1:20" s="19" customFormat="1" ht="22.95" customHeight="1" x14ac:dyDescent="0.45">
      <c r="A30" s="106"/>
      <c r="B30" s="187"/>
      <c r="C30" s="70"/>
      <c r="D30" s="71"/>
      <c r="E30" s="91"/>
      <c r="F30" s="38"/>
      <c r="G30" s="39"/>
      <c r="H30" s="39"/>
      <c r="I30" s="82"/>
      <c r="J30" s="159"/>
      <c r="K30" s="182"/>
      <c r="L30" s="152" t="b">
        <f>IF(F30&gt;0,'Parity &amp; Living Wage Rates'!#REF!)</f>
        <v>0</v>
      </c>
      <c r="M30" s="153" t="b">
        <f>IF(G30&gt;0,'Parity &amp; Living Wage Rates'!#REF!)</f>
        <v>0</v>
      </c>
      <c r="N30" s="156"/>
      <c r="O30" s="156"/>
      <c r="P30" s="43"/>
      <c r="Q30" s="43"/>
      <c r="R30" s="43"/>
      <c r="S30" s="43"/>
      <c r="T30" s="43"/>
    </row>
    <row r="31" spans="1:20" ht="13.95" customHeight="1" thickBot="1" x14ac:dyDescent="0.55000000000000004">
      <c r="A31" s="4"/>
      <c r="B31" s="4"/>
      <c r="C31" s="18"/>
      <c r="D31" s="18"/>
      <c r="E31" s="18"/>
      <c r="F31" s="18"/>
      <c r="G31" s="18"/>
      <c r="H31" s="18"/>
      <c r="I31" s="18"/>
      <c r="J31" s="18"/>
      <c r="K31" s="18"/>
      <c r="L31" s="18"/>
      <c r="M31" s="18"/>
      <c r="N31" s="142"/>
      <c r="O31" s="142"/>
    </row>
    <row r="32" spans="1:20" s="19" customFormat="1" ht="48" customHeight="1" thickTop="1" thickBot="1" x14ac:dyDescent="0.4">
      <c r="A32" s="118" t="s">
        <v>82</v>
      </c>
      <c r="B32" s="209" t="s">
        <v>51</v>
      </c>
      <c r="C32" s="340" t="s">
        <v>83</v>
      </c>
      <c r="D32" s="341"/>
      <c r="E32" s="340" t="s">
        <v>84</v>
      </c>
      <c r="F32" s="342"/>
      <c r="G32" s="342"/>
      <c r="H32" s="342"/>
      <c r="I32" s="342"/>
      <c r="J32" s="118" t="s">
        <v>20</v>
      </c>
      <c r="K32" s="175"/>
      <c r="L32" s="119" t="s">
        <v>85</v>
      </c>
      <c r="M32" s="120" t="s">
        <v>56</v>
      </c>
      <c r="N32" s="118" t="s">
        <v>86</v>
      </c>
      <c r="O32" s="118" t="s">
        <v>86</v>
      </c>
    </row>
    <row r="33" spans="1:39" s="19" customFormat="1" ht="85.2" thickTop="1" thickBot="1" x14ac:dyDescent="0.4">
      <c r="A33" s="208" t="s">
        <v>87</v>
      </c>
      <c r="B33" s="210"/>
      <c r="C33" s="44" t="s">
        <v>88</v>
      </c>
      <c r="D33" s="45" t="s">
        <v>89</v>
      </c>
      <c r="E33" s="86" t="s">
        <v>62</v>
      </c>
      <c r="F33" s="46" t="s">
        <v>63</v>
      </c>
      <c r="G33" s="44" t="s">
        <v>64</v>
      </c>
      <c r="H33" s="46" t="s">
        <v>90</v>
      </c>
      <c r="I33" s="49" t="s">
        <v>91</v>
      </c>
      <c r="J33" s="65" t="s">
        <v>92</v>
      </c>
      <c r="K33" s="65"/>
      <c r="L33" s="65" t="s">
        <v>93</v>
      </c>
      <c r="M33" s="45" t="s">
        <v>94</v>
      </c>
      <c r="N33" s="65" t="s">
        <v>95</v>
      </c>
      <c r="O33" s="65" t="s">
        <v>95</v>
      </c>
      <c r="P33" s="43"/>
      <c r="Q33" s="43"/>
      <c r="R33" s="43"/>
      <c r="S33" s="43"/>
      <c r="T33" s="43"/>
    </row>
    <row r="34" spans="1:39" s="19" customFormat="1" ht="22.95" customHeight="1" thickTop="1" x14ac:dyDescent="0.35">
      <c r="A34" s="105">
        <v>1</v>
      </c>
      <c r="B34" s="191"/>
      <c r="C34" s="25"/>
      <c r="D34" s="26"/>
      <c r="E34" s="123"/>
      <c r="F34" s="53"/>
      <c r="G34" s="53"/>
      <c r="H34" s="54"/>
      <c r="I34" s="84"/>
      <c r="J34" s="29"/>
      <c r="K34" s="28"/>
      <c r="L34" s="80"/>
      <c r="M34" s="135"/>
      <c r="N34" s="138"/>
      <c r="O34" s="138"/>
    </row>
    <row r="35" spans="1:39" ht="22.95" customHeight="1" x14ac:dyDescent="0.35">
      <c r="A35" s="105">
        <v>1</v>
      </c>
      <c r="B35" s="192"/>
      <c r="C35" s="67"/>
      <c r="D35" s="68"/>
      <c r="E35" s="124"/>
      <c r="F35" s="38"/>
      <c r="G35" s="38"/>
      <c r="H35" s="39"/>
      <c r="I35" s="40"/>
      <c r="J35" s="81"/>
      <c r="K35" s="110"/>
      <c r="L35" s="37"/>
      <c r="M35" s="52"/>
      <c r="N35" s="139"/>
      <c r="O35" s="139"/>
      <c r="P35" s="41"/>
      <c r="Q35" s="41"/>
      <c r="R35" s="41"/>
      <c r="S35" s="7"/>
      <c r="T35" s="7"/>
    </row>
    <row r="36" spans="1:39" s="21" customFormat="1" ht="22.95" customHeight="1" thickBot="1" x14ac:dyDescent="0.4">
      <c r="A36" s="105">
        <v>1</v>
      </c>
      <c r="B36" s="193"/>
      <c r="C36" s="33"/>
      <c r="D36" s="34"/>
      <c r="E36" s="33"/>
      <c r="F36" s="31"/>
      <c r="G36" s="31"/>
      <c r="H36" s="31"/>
      <c r="I36" s="32"/>
      <c r="J36" s="63"/>
      <c r="K36" s="176"/>
      <c r="L36" s="37"/>
      <c r="M36" s="52"/>
      <c r="N36" s="139"/>
      <c r="O36" s="139"/>
      <c r="P36" s="7"/>
      <c r="Q36" s="43"/>
      <c r="R36" s="43"/>
      <c r="S36" s="7"/>
      <c r="T36" s="7"/>
      <c r="U36" s="7"/>
      <c r="V36" s="7"/>
      <c r="W36" s="7"/>
      <c r="X36" s="7"/>
      <c r="Y36" s="7"/>
      <c r="Z36" s="7"/>
      <c r="AA36" s="7"/>
      <c r="AB36" s="7"/>
      <c r="AC36" s="7"/>
      <c r="AD36" s="7"/>
      <c r="AE36" s="7"/>
      <c r="AF36" s="7"/>
      <c r="AG36" s="7"/>
      <c r="AH36" s="7"/>
      <c r="AI36" s="7"/>
      <c r="AJ36" s="7"/>
      <c r="AK36" s="7"/>
      <c r="AL36" s="7"/>
      <c r="AM36" s="7"/>
    </row>
    <row r="37" spans="1:39" ht="22.95" customHeight="1" thickTop="1" x14ac:dyDescent="0.35">
      <c r="A37" s="105">
        <v>1</v>
      </c>
      <c r="B37" s="192"/>
      <c r="C37" s="35"/>
      <c r="D37" s="36"/>
      <c r="E37" s="55"/>
      <c r="F37" s="56"/>
      <c r="G37" s="56"/>
      <c r="H37" s="31"/>
      <c r="I37" s="32"/>
      <c r="J37" s="117"/>
      <c r="K37" s="177"/>
      <c r="L37" s="37"/>
      <c r="M37" s="52"/>
      <c r="N37" s="139"/>
      <c r="O37" s="139"/>
      <c r="P37" s="43"/>
      <c r="Q37" s="43"/>
      <c r="R37" s="43"/>
      <c r="S37" s="7"/>
      <c r="T37" s="7"/>
    </row>
    <row r="38" spans="1:39" s="19" customFormat="1" ht="22.95" customHeight="1" x14ac:dyDescent="0.35">
      <c r="A38" s="105">
        <v>1</v>
      </c>
      <c r="B38" s="192"/>
      <c r="C38" s="70"/>
      <c r="D38" s="71"/>
      <c r="E38" s="124"/>
      <c r="F38" s="38"/>
      <c r="G38" s="39"/>
      <c r="H38" s="39"/>
      <c r="I38" s="40"/>
      <c r="J38" s="82"/>
      <c r="K38" s="111"/>
      <c r="L38" s="37"/>
      <c r="M38" s="136"/>
      <c r="N38" s="139"/>
      <c r="O38" s="139"/>
      <c r="P38" s="43"/>
      <c r="Q38" s="43"/>
      <c r="R38" s="43"/>
      <c r="S38" s="43"/>
      <c r="T38" s="43"/>
    </row>
    <row r="39" spans="1:39" ht="22.95" customHeight="1" x14ac:dyDescent="0.35">
      <c r="A39" s="105">
        <v>1</v>
      </c>
      <c r="B39" s="192"/>
      <c r="C39" s="70"/>
      <c r="D39" s="71"/>
      <c r="E39" s="124"/>
      <c r="F39" s="38"/>
      <c r="G39" s="39"/>
      <c r="H39" s="39"/>
      <c r="I39" s="40"/>
      <c r="J39" s="83"/>
      <c r="K39" s="111"/>
      <c r="L39" s="37"/>
      <c r="M39" s="136"/>
      <c r="N39" s="139"/>
      <c r="O39" s="139"/>
    </row>
    <row r="40" spans="1:39" ht="22.95" customHeight="1" x14ac:dyDescent="0.35">
      <c r="A40" s="105">
        <v>1</v>
      </c>
      <c r="B40" s="192"/>
      <c r="C40" s="72"/>
      <c r="D40" s="77"/>
      <c r="E40" s="99"/>
      <c r="F40" s="39"/>
      <c r="G40" s="39"/>
      <c r="H40" s="39"/>
      <c r="I40" s="40"/>
      <c r="J40" s="82"/>
      <c r="K40" s="111"/>
      <c r="L40" s="37"/>
      <c r="M40" s="52"/>
      <c r="N40" s="140"/>
      <c r="O40" s="140"/>
    </row>
    <row r="41" spans="1:39" s="19" customFormat="1" ht="22.95" customHeight="1" x14ac:dyDescent="0.35">
      <c r="A41" s="105">
        <v>1</v>
      </c>
      <c r="B41" s="193"/>
      <c r="C41" s="78"/>
      <c r="D41" s="79"/>
      <c r="E41" s="99"/>
      <c r="F41" s="39"/>
      <c r="G41" s="39"/>
      <c r="H41" s="39"/>
      <c r="I41" s="40"/>
      <c r="J41" s="101"/>
      <c r="K41" s="178"/>
      <c r="L41" s="103"/>
      <c r="M41" s="52"/>
      <c r="N41" s="140"/>
      <c r="O41" s="140"/>
      <c r="P41" s="43"/>
      <c r="Q41" s="43"/>
      <c r="R41" s="43"/>
      <c r="S41" s="43"/>
      <c r="T41" s="43"/>
    </row>
    <row r="42" spans="1:39" s="19" customFormat="1" ht="22.95" customHeight="1" x14ac:dyDescent="0.35">
      <c r="A42" s="105">
        <v>1</v>
      </c>
      <c r="B42" s="193"/>
      <c r="C42" s="57"/>
      <c r="D42" s="62"/>
      <c r="E42" s="57"/>
      <c r="F42" s="58"/>
      <c r="G42" s="58"/>
      <c r="H42" s="58"/>
      <c r="I42" s="62"/>
      <c r="J42" s="109"/>
      <c r="K42" s="104"/>
      <c r="L42" s="51"/>
      <c r="M42" s="50"/>
      <c r="N42" s="141"/>
      <c r="O42" s="141"/>
      <c r="P42" s="43"/>
      <c r="Q42" s="43"/>
      <c r="R42" s="43"/>
      <c r="S42" s="43"/>
      <c r="T42" s="43"/>
    </row>
    <row r="43" spans="1:39" s="19" customFormat="1" ht="22.95" customHeight="1" x14ac:dyDescent="0.35">
      <c r="A43" s="105">
        <v>1</v>
      </c>
      <c r="B43" s="193"/>
      <c r="C43" s="107"/>
      <c r="D43" s="108"/>
      <c r="E43" s="55"/>
      <c r="F43" s="56"/>
      <c r="G43" s="56"/>
      <c r="H43" s="31"/>
      <c r="I43" s="32"/>
      <c r="J43" s="29"/>
      <c r="K43" s="28"/>
      <c r="L43" s="80"/>
      <c r="M43" s="135"/>
      <c r="N43" s="139"/>
      <c r="O43" s="139"/>
      <c r="P43" s="43"/>
      <c r="Q43" s="43"/>
      <c r="R43" s="43"/>
      <c r="S43" s="43"/>
      <c r="T43" s="43"/>
    </row>
    <row r="44" spans="1:39" ht="22.95" customHeight="1" x14ac:dyDescent="0.35">
      <c r="A44" s="105">
        <v>1</v>
      </c>
      <c r="B44" s="192"/>
      <c r="C44" s="67"/>
      <c r="D44" s="68"/>
      <c r="E44" s="124"/>
      <c r="F44" s="38"/>
      <c r="G44" s="38"/>
      <c r="H44" s="39"/>
      <c r="I44" s="40"/>
      <c r="J44" s="81"/>
      <c r="K44" s="110"/>
      <c r="L44" s="127"/>
      <c r="M44" s="52"/>
      <c r="N44" s="139"/>
      <c r="O44" s="139"/>
      <c r="P44" s="7"/>
      <c r="Q44" s="7"/>
      <c r="R44" s="7"/>
      <c r="S44" s="7"/>
      <c r="T44" s="7"/>
    </row>
    <row r="45" spans="1:39" s="20" customFormat="1" ht="22.95" customHeight="1" x14ac:dyDescent="0.35">
      <c r="A45" s="105">
        <v>1</v>
      </c>
      <c r="B45" s="193"/>
      <c r="C45" s="33"/>
      <c r="D45" s="34"/>
      <c r="E45" s="33"/>
      <c r="F45" s="31"/>
      <c r="G45" s="31"/>
      <c r="H45" s="31"/>
      <c r="I45" s="32"/>
      <c r="J45" s="63"/>
      <c r="K45" s="176"/>
      <c r="L45" s="37"/>
      <c r="M45" s="52"/>
      <c r="N45" s="139"/>
      <c r="O45" s="139"/>
    </row>
    <row r="46" spans="1:39" ht="22.95" customHeight="1" x14ac:dyDescent="0.35">
      <c r="A46" s="105">
        <v>1</v>
      </c>
      <c r="B46" s="192"/>
      <c r="C46" s="35"/>
      <c r="D46" s="36"/>
      <c r="E46" s="55"/>
      <c r="F46" s="56"/>
      <c r="G46" s="56"/>
      <c r="H46" s="31"/>
      <c r="I46" s="32"/>
      <c r="J46" s="117"/>
      <c r="K46" s="177"/>
      <c r="L46" s="37"/>
      <c r="M46" s="52"/>
      <c r="N46" s="139"/>
      <c r="O46" s="139"/>
      <c r="P46" s="7"/>
      <c r="Q46" s="7"/>
      <c r="R46" s="7"/>
      <c r="S46" s="7"/>
      <c r="T46" s="7"/>
    </row>
    <row r="47" spans="1:39" s="19" customFormat="1" ht="22.95" customHeight="1" x14ac:dyDescent="0.35">
      <c r="A47" s="105">
        <v>1</v>
      </c>
      <c r="B47" s="193"/>
      <c r="C47" s="124"/>
      <c r="D47" s="168"/>
      <c r="E47" s="124"/>
      <c r="F47" s="38"/>
      <c r="G47" s="39"/>
      <c r="H47" s="39"/>
      <c r="I47" s="128"/>
      <c r="J47" s="82"/>
      <c r="K47" s="111"/>
      <c r="L47" s="37"/>
      <c r="M47" s="136"/>
      <c r="N47" s="139"/>
      <c r="O47" s="139"/>
    </row>
    <row r="48" spans="1:39" s="19" customFormat="1" ht="22.95" customHeight="1" x14ac:dyDescent="0.35">
      <c r="A48" s="105">
        <v>1</v>
      </c>
      <c r="B48" s="193"/>
      <c r="C48" s="57"/>
      <c r="D48" s="62"/>
      <c r="E48" s="57"/>
      <c r="F48" s="58"/>
      <c r="G48" s="58"/>
      <c r="H48" s="58"/>
      <c r="I48" s="129"/>
      <c r="J48" s="109"/>
      <c r="K48" s="104"/>
      <c r="L48" s="51"/>
      <c r="M48" s="50"/>
      <c r="N48" s="141"/>
      <c r="O48" s="141"/>
      <c r="P48" s="43"/>
      <c r="Q48" s="43"/>
      <c r="R48" s="43"/>
      <c r="S48" s="43"/>
      <c r="T48" s="43"/>
    </row>
    <row r="49" spans="1:20" s="19" customFormat="1" ht="22.95" customHeight="1" x14ac:dyDescent="0.35">
      <c r="A49" s="105">
        <v>1</v>
      </c>
      <c r="B49" s="193"/>
      <c r="C49" s="172"/>
      <c r="D49" s="171"/>
      <c r="E49" s="55"/>
      <c r="F49" s="56"/>
      <c r="G49" s="56"/>
      <c r="H49" s="31"/>
      <c r="I49" s="32"/>
      <c r="J49" s="29"/>
      <c r="K49" s="28"/>
      <c r="L49" s="80"/>
      <c r="M49" s="135"/>
      <c r="N49" s="139"/>
      <c r="O49" s="139"/>
      <c r="P49" s="43"/>
      <c r="Q49" s="43"/>
      <c r="R49" s="43"/>
      <c r="S49" s="43"/>
      <c r="T49" s="43"/>
    </row>
    <row r="50" spans="1:20" ht="22.95" customHeight="1" x14ac:dyDescent="0.35">
      <c r="A50" s="105">
        <v>1</v>
      </c>
      <c r="B50" s="193"/>
      <c r="C50" s="124"/>
      <c r="D50" s="168"/>
      <c r="E50" s="124"/>
      <c r="F50" s="38"/>
      <c r="G50" s="38"/>
      <c r="H50" s="39"/>
      <c r="I50" s="40"/>
      <c r="J50" s="81"/>
      <c r="K50" s="110"/>
      <c r="L50" s="37"/>
      <c r="M50" s="52"/>
      <c r="N50" s="139"/>
      <c r="O50" s="139"/>
      <c r="P50" s="7"/>
      <c r="Q50" s="7"/>
      <c r="R50" s="7"/>
      <c r="S50" s="7"/>
      <c r="T50" s="7"/>
    </row>
    <row r="51" spans="1:20" s="20" customFormat="1" ht="22.95" customHeight="1" x14ac:dyDescent="0.35">
      <c r="A51" s="105">
        <v>1</v>
      </c>
      <c r="B51" s="193"/>
      <c r="C51" s="33"/>
      <c r="D51" s="32"/>
      <c r="E51" s="33"/>
      <c r="F51" s="31"/>
      <c r="G51" s="31"/>
      <c r="H51" s="31"/>
      <c r="I51" s="32"/>
      <c r="J51" s="63"/>
      <c r="K51" s="176"/>
      <c r="L51" s="37"/>
      <c r="M51" s="52"/>
      <c r="N51" s="139"/>
      <c r="O51" s="139"/>
    </row>
    <row r="52" spans="1:20" ht="22.95" customHeight="1" x14ac:dyDescent="0.35">
      <c r="A52" s="105">
        <v>1</v>
      </c>
      <c r="B52" s="193"/>
      <c r="C52" s="55"/>
      <c r="D52" s="171"/>
      <c r="E52" s="55"/>
      <c r="F52" s="56"/>
      <c r="G52" s="56"/>
      <c r="H52" s="31"/>
      <c r="I52" s="32"/>
      <c r="J52" s="117"/>
      <c r="K52" s="177"/>
      <c r="L52" s="37"/>
      <c r="M52" s="52"/>
      <c r="N52" s="139"/>
      <c r="O52" s="139"/>
      <c r="P52" s="7"/>
      <c r="Q52" s="7"/>
      <c r="R52" s="7"/>
      <c r="S52" s="7"/>
      <c r="T52" s="7"/>
    </row>
    <row r="53" spans="1:20" s="19" customFormat="1" ht="22.95" customHeight="1" x14ac:dyDescent="0.35">
      <c r="A53" s="105">
        <v>1</v>
      </c>
      <c r="B53" s="193"/>
      <c r="C53" s="124"/>
      <c r="D53" s="168"/>
      <c r="E53" s="124"/>
      <c r="F53" s="38"/>
      <c r="G53" s="39"/>
      <c r="H53" s="39"/>
      <c r="I53" s="40"/>
      <c r="J53" s="82"/>
      <c r="K53" s="111"/>
      <c r="L53" s="37"/>
      <c r="M53" s="136"/>
      <c r="N53" s="139"/>
      <c r="O53" s="139"/>
    </row>
    <row r="54" spans="1:20" ht="22.95" customHeight="1" x14ac:dyDescent="0.35">
      <c r="A54" s="105">
        <v>1</v>
      </c>
      <c r="B54" s="193"/>
      <c r="C54" s="55"/>
      <c r="D54" s="171"/>
      <c r="E54" s="55"/>
      <c r="F54" s="56"/>
      <c r="G54" s="56"/>
      <c r="H54" s="31"/>
      <c r="I54" s="32"/>
      <c r="J54" s="117"/>
      <c r="K54" s="177"/>
      <c r="L54" s="37"/>
      <c r="M54" s="52"/>
      <c r="N54" s="139"/>
      <c r="O54" s="139"/>
      <c r="P54" s="7"/>
      <c r="Q54" s="7"/>
      <c r="R54" s="7"/>
      <c r="S54" s="7"/>
      <c r="T54" s="7"/>
    </row>
    <row r="55" spans="1:20" s="19" customFormat="1" ht="22.95" customHeight="1" x14ac:dyDescent="0.35">
      <c r="A55" s="105">
        <v>1</v>
      </c>
      <c r="B55" s="193"/>
      <c r="C55" s="124"/>
      <c r="D55" s="168"/>
      <c r="E55" s="124"/>
      <c r="F55" s="38"/>
      <c r="G55" s="39"/>
      <c r="H55" s="39"/>
      <c r="I55" s="40"/>
      <c r="J55" s="82"/>
      <c r="K55" s="111"/>
      <c r="L55" s="37"/>
      <c r="M55" s="136"/>
      <c r="N55" s="139"/>
      <c r="O55" s="139"/>
    </row>
    <row r="56" spans="1:20" s="19" customFormat="1" ht="22.95" customHeight="1" x14ac:dyDescent="0.35">
      <c r="A56" s="105">
        <v>1</v>
      </c>
      <c r="B56" s="193"/>
      <c r="C56" s="124"/>
      <c r="D56" s="168"/>
      <c r="E56" s="124"/>
      <c r="F56" s="38"/>
      <c r="G56" s="39"/>
      <c r="H56" s="39"/>
      <c r="I56" s="40"/>
      <c r="J56" s="112"/>
      <c r="K56" s="111"/>
      <c r="L56" s="37"/>
      <c r="M56" s="136"/>
      <c r="N56" s="139"/>
      <c r="O56" s="139"/>
    </row>
    <row r="57" spans="1:20" s="19" customFormat="1" ht="22.95" customHeight="1" x14ac:dyDescent="0.35">
      <c r="A57" s="105">
        <v>1</v>
      </c>
      <c r="B57" s="193"/>
      <c r="C57" s="124"/>
      <c r="D57" s="168"/>
      <c r="E57" s="124"/>
      <c r="F57" s="38"/>
      <c r="G57" s="39"/>
      <c r="H57" s="39"/>
      <c r="I57" s="40"/>
      <c r="J57" s="112"/>
      <c r="K57" s="111"/>
      <c r="L57" s="37"/>
      <c r="M57" s="136"/>
      <c r="N57" s="139"/>
      <c r="O57" s="139"/>
    </row>
    <row r="58" spans="1:20" s="19" customFormat="1" ht="22.95" customHeight="1" x14ac:dyDescent="0.35">
      <c r="A58" s="105">
        <v>1</v>
      </c>
      <c r="B58" s="193"/>
      <c r="C58" s="124"/>
      <c r="D58" s="168"/>
      <c r="E58" s="124"/>
      <c r="F58" s="38"/>
      <c r="G58" s="39"/>
      <c r="H58" s="39"/>
      <c r="I58" s="40"/>
      <c r="J58" s="112"/>
      <c r="K58" s="111"/>
      <c r="L58" s="37"/>
      <c r="M58" s="136"/>
      <c r="N58" s="139"/>
      <c r="O58" s="139"/>
    </row>
    <row r="59" spans="1:20" s="19" customFormat="1" ht="22.95" customHeight="1" x14ac:dyDescent="0.35">
      <c r="A59" s="105">
        <v>1</v>
      </c>
      <c r="B59" s="193"/>
      <c r="C59" s="124"/>
      <c r="D59" s="168"/>
      <c r="E59" s="124"/>
      <c r="F59" s="38"/>
      <c r="G59" s="39"/>
      <c r="H59" s="39"/>
      <c r="I59" s="40"/>
      <c r="J59" s="112"/>
      <c r="K59" s="111"/>
      <c r="L59" s="37"/>
      <c r="M59" s="136"/>
      <c r="N59" s="139"/>
      <c r="O59" s="139"/>
    </row>
    <row r="60" spans="1:20" s="19" customFormat="1" ht="22.95" customHeight="1" x14ac:dyDescent="0.35">
      <c r="A60" s="105">
        <v>1</v>
      </c>
      <c r="B60" s="193"/>
      <c r="C60" s="124"/>
      <c r="D60" s="168"/>
      <c r="E60" s="124"/>
      <c r="F60" s="38"/>
      <c r="G60" s="39"/>
      <c r="H60" s="39"/>
      <c r="I60" s="40"/>
      <c r="J60" s="101"/>
      <c r="K60" s="178"/>
      <c r="L60" s="103"/>
      <c r="M60" s="136"/>
      <c r="N60" s="139"/>
      <c r="O60" s="139"/>
    </row>
    <row r="61" spans="1:20" s="19" customFormat="1" ht="22.95" customHeight="1" x14ac:dyDescent="0.35">
      <c r="A61" s="105">
        <v>1</v>
      </c>
      <c r="B61" s="193"/>
      <c r="C61" s="124"/>
      <c r="D61" s="168"/>
      <c r="E61" s="124"/>
      <c r="F61" s="38"/>
      <c r="G61" s="39"/>
      <c r="H61" s="39"/>
      <c r="I61" s="40"/>
      <c r="J61" s="112"/>
      <c r="K61" s="111"/>
      <c r="L61" s="113"/>
      <c r="M61" s="166"/>
      <c r="N61" s="139"/>
      <c r="O61" s="139"/>
    </row>
    <row r="62" spans="1:20" s="19" customFormat="1" ht="22.95" customHeight="1" x14ac:dyDescent="0.35">
      <c r="A62" s="105">
        <v>1</v>
      </c>
      <c r="B62" s="193"/>
      <c r="C62" s="124"/>
      <c r="D62" s="168"/>
      <c r="E62" s="124"/>
      <c r="F62" s="38"/>
      <c r="G62" s="39"/>
      <c r="H62" s="39"/>
      <c r="I62" s="40"/>
      <c r="J62" s="112"/>
      <c r="K62" s="111"/>
      <c r="L62" s="113"/>
      <c r="M62" s="166"/>
      <c r="N62" s="139"/>
      <c r="O62" s="139"/>
    </row>
    <row r="63" spans="1:20" s="19" customFormat="1" ht="22.95" customHeight="1" x14ac:dyDescent="0.35">
      <c r="A63" s="105">
        <v>1</v>
      </c>
      <c r="B63" s="193"/>
      <c r="C63" s="57"/>
      <c r="D63" s="62"/>
      <c r="E63" s="57"/>
      <c r="F63" s="58"/>
      <c r="G63" s="58"/>
      <c r="H63" s="58"/>
      <c r="I63" s="62"/>
      <c r="J63" s="100"/>
      <c r="K63" s="179"/>
      <c r="L63" s="102"/>
      <c r="M63" s="137"/>
      <c r="N63" s="141"/>
      <c r="O63" s="141"/>
    </row>
    <row r="64" spans="1:20" ht="13.95" customHeight="1" x14ac:dyDescent="0.5">
      <c r="A64" s="4"/>
      <c r="B64" s="4"/>
      <c r="C64" s="18"/>
      <c r="D64" s="18"/>
      <c r="E64" s="18"/>
      <c r="F64" s="18"/>
      <c r="G64" s="18"/>
      <c r="H64" s="18"/>
      <c r="I64" s="18"/>
      <c r="J64" s="18"/>
      <c r="K64" s="18"/>
      <c r="L64" s="18"/>
      <c r="M64" s="18"/>
      <c r="N64" s="18"/>
      <c r="O64" s="18"/>
      <c r="P64" s="7"/>
      <c r="Q64" s="7"/>
      <c r="R64" s="7"/>
      <c r="S64" s="7"/>
      <c r="T64" s="7"/>
    </row>
    <row r="65" spans="1:39" s="19" customFormat="1" ht="48" customHeight="1" thickBot="1" x14ac:dyDescent="0.4">
      <c r="A65" s="118" t="s">
        <v>82</v>
      </c>
      <c r="B65" s="306"/>
      <c r="C65" s="340" t="s">
        <v>83</v>
      </c>
      <c r="D65" s="341"/>
      <c r="E65" s="340" t="s">
        <v>84</v>
      </c>
      <c r="F65" s="342"/>
      <c r="G65" s="342"/>
      <c r="H65" s="342"/>
      <c r="I65" s="342"/>
      <c r="J65" s="118" t="s">
        <v>20</v>
      </c>
      <c r="K65" s="175"/>
      <c r="L65" s="119" t="s">
        <v>85</v>
      </c>
      <c r="M65" s="120" t="s">
        <v>56</v>
      </c>
      <c r="N65" s="118" t="s">
        <v>86</v>
      </c>
      <c r="O65" s="118" t="s">
        <v>86</v>
      </c>
    </row>
    <row r="66" spans="1:39" s="19" customFormat="1" ht="85.2" thickTop="1" thickBot="1" x14ac:dyDescent="0.4">
      <c r="A66" s="125" t="s">
        <v>87</v>
      </c>
      <c r="B66" s="190"/>
      <c r="C66" s="44" t="s">
        <v>88</v>
      </c>
      <c r="D66" s="45" t="s">
        <v>89</v>
      </c>
      <c r="E66" s="86" t="s">
        <v>62</v>
      </c>
      <c r="F66" s="46" t="s">
        <v>63</v>
      </c>
      <c r="G66" s="44" t="s">
        <v>64</v>
      </c>
      <c r="H66" s="46" t="s">
        <v>90</v>
      </c>
      <c r="I66" s="49" t="s">
        <v>91</v>
      </c>
      <c r="J66" s="65" t="s">
        <v>92</v>
      </c>
      <c r="K66" s="65"/>
      <c r="L66" s="65" t="s">
        <v>93</v>
      </c>
      <c r="M66" s="45" t="s">
        <v>94</v>
      </c>
      <c r="N66" s="65" t="s">
        <v>95</v>
      </c>
      <c r="O66" s="65" t="s">
        <v>95</v>
      </c>
      <c r="P66" s="43"/>
      <c r="Q66" s="43"/>
      <c r="R66" s="43"/>
      <c r="S66" s="43"/>
      <c r="T66" s="43"/>
    </row>
    <row r="67" spans="1:39" s="19" customFormat="1" ht="27" customHeight="1" thickTop="1" x14ac:dyDescent="0.35">
      <c r="A67" s="105"/>
      <c r="B67" s="191"/>
      <c r="C67" s="25"/>
      <c r="D67" s="26"/>
      <c r="E67" s="123"/>
      <c r="F67" s="53"/>
      <c r="G67" s="53"/>
      <c r="H67" s="54"/>
      <c r="I67" s="84"/>
      <c r="J67" s="29"/>
      <c r="K67" s="28"/>
      <c r="L67" s="80"/>
      <c r="M67" s="135"/>
      <c r="N67" s="138"/>
      <c r="O67" s="138"/>
    </row>
    <row r="68" spans="1:39" ht="27" customHeight="1" x14ac:dyDescent="0.35">
      <c r="A68" s="105"/>
      <c r="B68" s="192"/>
      <c r="C68" s="67"/>
      <c r="D68" s="68"/>
      <c r="E68" s="124"/>
      <c r="F68" s="38"/>
      <c r="G68" s="38"/>
      <c r="H68" s="39"/>
      <c r="I68" s="40"/>
      <c r="J68" s="81"/>
      <c r="K68" s="110"/>
      <c r="L68" s="37"/>
      <c r="M68" s="52"/>
      <c r="N68" s="139"/>
      <c r="O68" s="139"/>
      <c r="P68" s="41"/>
      <c r="Q68" s="41"/>
      <c r="R68" s="41"/>
      <c r="S68" s="7"/>
      <c r="T68" s="7"/>
    </row>
    <row r="69" spans="1:39" s="21" customFormat="1" ht="27" customHeight="1" thickBot="1" x14ac:dyDescent="0.4">
      <c r="A69" s="105"/>
      <c r="B69" s="193"/>
      <c r="C69" s="33"/>
      <c r="D69" s="34"/>
      <c r="E69" s="33"/>
      <c r="F69" s="31"/>
      <c r="G69" s="31"/>
      <c r="H69" s="31"/>
      <c r="I69" s="32"/>
      <c r="J69" s="63"/>
      <c r="K69" s="176"/>
      <c r="L69" s="37"/>
      <c r="M69" s="52"/>
      <c r="N69" s="139"/>
      <c r="O69" s="139"/>
      <c r="P69" s="7"/>
      <c r="Q69" s="43"/>
      <c r="R69" s="43"/>
      <c r="S69" s="7"/>
      <c r="T69" s="7"/>
      <c r="U69" s="7"/>
      <c r="V69" s="7"/>
      <c r="W69" s="7"/>
      <c r="X69" s="7"/>
      <c r="Y69" s="7"/>
      <c r="Z69" s="7"/>
      <c r="AA69" s="7"/>
      <c r="AB69" s="7"/>
      <c r="AC69" s="7"/>
      <c r="AD69" s="7"/>
      <c r="AE69" s="7"/>
      <c r="AF69" s="7"/>
      <c r="AG69" s="7"/>
      <c r="AH69" s="7"/>
      <c r="AI69" s="7"/>
      <c r="AJ69" s="7"/>
      <c r="AK69" s="7"/>
      <c r="AL69" s="7"/>
      <c r="AM69" s="7"/>
    </row>
    <row r="70" spans="1:39" ht="27" customHeight="1" thickTop="1" x14ac:dyDescent="0.35">
      <c r="A70" s="105"/>
      <c r="B70" s="192"/>
      <c r="C70" s="35"/>
      <c r="D70" s="36"/>
      <c r="E70" s="55"/>
      <c r="F70" s="56"/>
      <c r="G70" s="56"/>
      <c r="H70" s="31"/>
      <c r="I70" s="32"/>
      <c r="J70" s="117"/>
      <c r="K70" s="177"/>
      <c r="L70" s="37"/>
      <c r="M70" s="52"/>
      <c r="N70" s="139"/>
      <c r="O70" s="139"/>
      <c r="P70" s="43"/>
      <c r="Q70" s="43"/>
      <c r="R70" s="43"/>
      <c r="S70" s="7"/>
      <c r="T70" s="7"/>
    </row>
    <row r="71" spans="1:39" s="19" customFormat="1" ht="27" customHeight="1" x14ac:dyDescent="0.35">
      <c r="A71" s="105"/>
      <c r="B71" s="192"/>
      <c r="C71" s="70"/>
      <c r="D71" s="71"/>
      <c r="E71" s="124"/>
      <c r="F71" s="38"/>
      <c r="G71" s="39"/>
      <c r="H71" s="39"/>
      <c r="I71" s="40"/>
      <c r="J71" s="82"/>
      <c r="K71" s="111"/>
      <c r="L71" s="37"/>
      <c r="M71" s="136"/>
      <c r="N71" s="139"/>
      <c r="O71" s="139"/>
      <c r="P71" s="43"/>
      <c r="Q71" s="43"/>
      <c r="R71" s="43"/>
      <c r="S71" s="43"/>
      <c r="T71" s="43"/>
    </row>
    <row r="72" spans="1:39" ht="27" customHeight="1" x14ac:dyDescent="0.35">
      <c r="A72" s="105"/>
      <c r="B72" s="192"/>
      <c r="C72" s="70"/>
      <c r="D72" s="71"/>
      <c r="E72" s="124"/>
      <c r="F72" s="38"/>
      <c r="G72" s="39"/>
      <c r="H72" s="39"/>
      <c r="I72" s="40"/>
      <c r="J72" s="83"/>
      <c r="K72" s="111"/>
      <c r="L72" s="37"/>
      <c r="M72" s="136"/>
      <c r="N72" s="139"/>
      <c r="O72" s="139"/>
    </row>
    <row r="73" spans="1:39" ht="27" customHeight="1" x14ac:dyDescent="0.35">
      <c r="A73" s="105"/>
      <c r="B73" s="192"/>
      <c r="C73" s="72"/>
      <c r="D73" s="77"/>
      <c r="E73" s="99"/>
      <c r="F73" s="39"/>
      <c r="G73" s="39"/>
      <c r="H73" s="39"/>
      <c r="I73" s="40"/>
      <c r="J73" s="82"/>
      <c r="K73" s="111"/>
      <c r="L73" s="37"/>
      <c r="M73" s="52"/>
      <c r="N73" s="140"/>
      <c r="O73" s="140"/>
    </row>
    <row r="74" spans="1:39" s="19" customFormat="1" ht="27" customHeight="1" x14ac:dyDescent="0.35">
      <c r="A74" s="105"/>
      <c r="B74" s="193"/>
      <c r="C74" s="78"/>
      <c r="D74" s="79"/>
      <c r="E74" s="99"/>
      <c r="F74" s="39"/>
      <c r="G74" s="39"/>
      <c r="H74" s="39"/>
      <c r="I74" s="40"/>
      <c r="J74" s="101"/>
      <c r="K74" s="178"/>
      <c r="L74" s="103"/>
      <c r="M74" s="52"/>
      <c r="N74" s="140"/>
      <c r="O74" s="140"/>
      <c r="P74" s="43"/>
      <c r="Q74" s="43"/>
      <c r="R74" s="43"/>
      <c r="S74" s="43"/>
      <c r="T74" s="43"/>
    </row>
    <row r="75" spans="1:39" s="19" customFormat="1" ht="27" customHeight="1" x14ac:dyDescent="0.35">
      <c r="A75" s="105"/>
      <c r="B75" s="193"/>
      <c r="C75" s="57"/>
      <c r="D75" s="62"/>
      <c r="E75" s="57"/>
      <c r="F75" s="58"/>
      <c r="G75" s="58"/>
      <c r="H75" s="58"/>
      <c r="I75" s="62"/>
      <c r="J75" s="109"/>
      <c r="K75" s="104"/>
      <c r="L75" s="51"/>
      <c r="M75" s="50"/>
      <c r="N75" s="141"/>
      <c r="O75" s="141"/>
      <c r="P75" s="43"/>
      <c r="Q75" s="43"/>
      <c r="R75" s="43"/>
      <c r="S75" s="43"/>
      <c r="T75" s="43"/>
    </row>
    <row r="76" spans="1:39" s="19" customFormat="1" ht="27" customHeight="1" x14ac:dyDescent="0.35">
      <c r="A76" s="105"/>
      <c r="B76" s="193"/>
      <c r="C76" s="107"/>
      <c r="D76" s="108"/>
      <c r="E76" s="55"/>
      <c r="F76" s="56"/>
      <c r="G76" s="56"/>
      <c r="H76" s="31"/>
      <c r="I76" s="32"/>
      <c r="J76" s="29"/>
      <c r="K76" s="28"/>
      <c r="L76" s="80"/>
      <c r="M76" s="135"/>
      <c r="N76" s="139"/>
      <c r="O76" s="139"/>
      <c r="P76" s="43"/>
      <c r="Q76" s="43"/>
      <c r="R76" s="43"/>
      <c r="S76" s="43"/>
      <c r="T76" s="43"/>
    </row>
    <row r="77" spans="1:39" ht="27" customHeight="1" x14ac:dyDescent="0.35">
      <c r="A77" s="105"/>
      <c r="B77" s="192"/>
      <c r="C77" s="67"/>
      <c r="D77" s="68"/>
      <c r="E77" s="124"/>
      <c r="F77" s="38"/>
      <c r="G77" s="38"/>
      <c r="H77" s="39"/>
      <c r="I77" s="40"/>
      <c r="J77" s="81"/>
      <c r="K77" s="110"/>
      <c r="L77" s="127"/>
      <c r="M77" s="52"/>
      <c r="N77" s="139"/>
      <c r="O77" s="139"/>
      <c r="P77" s="7"/>
      <c r="Q77" s="7"/>
      <c r="R77" s="7"/>
      <c r="S77" s="7"/>
      <c r="T77" s="7"/>
    </row>
    <row r="78" spans="1:39" s="20" customFormat="1" ht="27" customHeight="1" x14ac:dyDescent="0.35">
      <c r="A78" s="105"/>
      <c r="B78" s="193"/>
      <c r="C78" s="33"/>
      <c r="D78" s="34"/>
      <c r="E78" s="33"/>
      <c r="F78" s="31"/>
      <c r="G78" s="31"/>
      <c r="H78" s="31"/>
      <c r="I78" s="32"/>
      <c r="J78" s="63"/>
      <c r="K78" s="176"/>
      <c r="L78" s="37"/>
      <c r="M78" s="52"/>
      <c r="N78" s="139"/>
      <c r="O78" s="139"/>
    </row>
    <row r="79" spans="1:39" ht="27" customHeight="1" x14ac:dyDescent="0.35">
      <c r="A79" s="105"/>
      <c r="B79" s="192"/>
      <c r="C79" s="35"/>
      <c r="D79" s="36"/>
      <c r="E79" s="55"/>
      <c r="F79" s="56"/>
      <c r="G79" s="56"/>
      <c r="H79" s="31"/>
      <c r="I79" s="32"/>
      <c r="J79" s="117"/>
      <c r="K79" s="177"/>
      <c r="L79" s="37"/>
      <c r="M79" s="52"/>
      <c r="N79" s="139"/>
      <c r="O79" s="139"/>
      <c r="P79" s="7"/>
      <c r="Q79" s="7"/>
      <c r="R79" s="7"/>
      <c r="S79" s="7"/>
      <c r="T79" s="7"/>
    </row>
    <row r="80" spans="1:39" s="19" customFormat="1" ht="27" customHeight="1" x14ac:dyDescent="0.35">
      <c r="A80" s="105"/>
      <c r="B80" s="192"/>
      <c r="C80" s="70"/>
      <c r="D80" s="71"/>
      <c r="E80" s="124"/>
      <c r="F80" s="38"/>
      <c r="G80" s="39"/>
      <c r="H80" s="39"/>
      <c r="I80" s="128"/>
      <c r="J80" s="82"/>
      <c r="K80" s="111"/>
      <c r="L80" s="37"/>
      <c r="M80" s="136"/>
      <c r="N80" s="139"/>
      <c r="O80" s="139"/>
    </row>
    <row r="81" spans="1:20" s="19" customFormat="1" ht="27" customHeight="1" x14ac:dyDescent="0.35">
      <c r="A81" s="105"/>
      <c r="B81" s="193"/>
      <c r="C81" s="57"/>
      <c r="D81" s="62"/>
      <c r="E81" s="57"/>
      <c r="F81" s="58"/>
      <c r="G81" s="58"/>
      <c r="H81" s="58"/>
      <c r="I81" s="129"/>
      <c r="J81" s="109"/>
      <c r="K81" s="104"/>
      <c r="L81" s="51"/>
      <c r="M81" s="50"/>
      <c r="N81" s="141"/>
      <c r="O81" s="141"/>
      <c r="P81" s="43"/>
      <c r="Q81" s="43"/>
      <c r="R81" s="43"/>
      <c r="S81" s="43"/>
      <c r="T81" s="43"/>
    </row>
    <row r="82" spans="1:20" s="19" customFormat="1" ht="27" customHeight="1" x14ac:dyDescent="0.35">
      <c r="A82" s="105"/>
      <c r="B82" s="193"/>
      <c r="C82" s="107"/>
      <c r="D82" s="108"/>
      <c r="E82" s="55"/>
      <c r="F82" s="56"/>
      <c r="G82" s="56"/>
      <c r="H82" s="31"/>
      <c r="I82" s="32"/>
      <c r="J82" s="29"/>
      <c r="K82" s="28"/>
      <c r="L82" s="80"/>
      <c r="M82" s="135"/>
      <c r="N82" s="139"/>
      <c r="O82" s="139"/>
      <c r="P82" s="43"/>
      <c r="Q82" s="43"/>
      <c r="R82" s="43"/>
      <c r="S82" s="43"/>
      <c r="T82" s="43"/>
    </row>
    <row r="83" spans="1:20" ht="27" customHeight="1" x14ac:dyDescent="0.35">
      <c r="A83" s="105"/>
      <c r="B83" s="192"/>
      <c r="C83" s="67"/>
      <c r="D83" s="68"/>
      <c r="E83" s="124"/>
      <c r="F83" s="38"/>
      <c r="G83" s="38"/>
      <c r="H83" s="39"/>
      <c r="I83" s="40"/>
      <c r="J83" s="81"/>
      <c r="K83" s="110"/>
      <c r="L83" s="37"/>
      <c r="M83" s="52"/>
      <c r="N83" s="139"/>
      <c r="O83" s="139"/>
      <c r="P83" s="7"/>
      <c r="Q83" s="7"/>
      <c r="R83" s="7"/>
      <c r="S83" s="7"/>
      <c r="T83" s="7"/>
    </row>
    <row r="84" spans="1:20" s="20" customFormat="1" ht="27" customHeight="1" x14ac:dyDescent="0.35">
      <c r="A84" s="105"/>
      <c r="B84" s="193"/>
      <c r="C84" s="33"/>
      <c r="D84" s="34"/>
      <c r="E84" s="33"/>
      <c r="F84" s="31"/>
      <c r="G84" s="31"/>
      <c r="H84" s="31"/>
      <c r="I84" s="32"/>
      <c r="J84" s="63"/>
      <c r="K84" s="176"/>
      <c r="L84" s="37"/>
      <c r="M84" s="52"/>
      <c r="N84" s="139"/>
      <c r="O84" s="139"/>
    </row>
    <row r="85" spans="1:20" ht="27" customHeight="1" x14ac:dyDescent="0.35">
      <c r="A85" s="105"/>
      <c r="B85" s="192"/>
      <c r="C85" s="35"/>
      <c r="D85" s="36"/>
      <c r="E85" s="55"/>
      <c r="F85" s="56"/>
      <c r="G85" s="56"/>
      <c r="H85" s="31"/>
      <c r="I85" s="32"/>
      <c r="J85" s="117"/>
      <c r="K85" s="177"/>
      <c r="L85" s="37"/>
      <c r="M85" s="52"/>
      <c r="N85" s="139"/>
      <c r="O85" s="139"/>
      <c r="P85" s="7"/>
      <c r="Q85" s="7"/>
      <c r="R85" s="7"/>
      <c r="S85" s="7"/>
      <c r="T85" s="7"/>
    </row>
    <row r="86" spans="1:20" s="19" customFormat="1" ht="27" customHeight="1" x14ac:dyDescent="0.35">
      <c r="A86" s="105"/>
      <c r="B86" s="192"/>
      <c r="C86" s="70"/>
      <c r="D86" s="71"/>
      <c r="E86" s="124"/>
      <c r="F86" s="38"/>
      <c r="G86" s="39"/>
      <c r="H86" s="39"/>
      <c r="I86" s="40"/>
      <c r="J86" s="82"/>
      <c r="K86" s="111"/>
      <c r="L86" s="37"/>
      <c r="M86" s="136"/>
      <c r="N86" s="139"/>
      <c r="O86" s="139"/>
    </row>
    <row r="87" spans="1:20" ht="27" customHeight="1" x14ac:dyDescent="0.35">
      <c r="A87" s="105"/>
      <c r="B87" s="192"/>
      <c r="C87" s="35"/>
      <c r="D87" s="36"/>
      <c r="E87" s="55"/>
      <c r="F87" s="56"/>
      <c r="G87" s="56"/>
      <c r="H87" s="31"/>
      <c r="I87" s="32"/>
      <c r="J87" s="117"/>
      <c r="K87" s="177"/>
      <c r="L87" s="37"/>
      <c r="M87" s="52"/>
      <c r="N87" s="139"/>
      <c r="O87" s="139"/>
      <c r="P87" s="7"/>
      <c r="Q87" s="7"/>
      <c r="R87" s="7"/>
      <c r="S87" s="7"/>
      <c r="T87" s="7"/>
    </row>
    <row r="88" spans="1:20" s="19" customFormat="1" ht="27" customHeight="1" x14ac:dyDescent="0.35">
      <c r="A88" s="105"/>
      <c r="B88" s="192"/>
      <c r="C88" s="70"/>
      <c r="D88" s="71"/>
      <c r="E88" s="124"/>
      <c r="F88" s="38"/>
      <c r="G88" s="39"/>
      <c r="H88" s="39"/>
      <c r="I88" s="40"/>
      <c r="J88" s="82"/>
      <c r="K88" s="111"/>
      <c r="L88" s="37"/>
      <c r="M88" s="136"/>
      <c r="N88" s="139"/>
      <c r="O88" s="139"/>
    </row>
    <row r="89" spans="1:20" s="19" customFormat="1" ht="27" customHeight="1" x14ac:dyDescent="0.35">
      <c r="A89" s="105"/>
      <c r="B89" s="193"/>
      <c r="C89" s="115"/>
      <c r="D89" s="114"/>
      <c r="E89" s="124"/>
      <c r="F89" s="38"/>
      <c r="G89" s="39"/>
      <c r="H89" s="39"/>
      <c r="I89" s="40"/>
      <c r="J89" s="101"/>
      <c r="K89" s="178"/>
      <c r="L89" s="103"/>
      <c r="M89" s="136"/>
      <c r="N89" s="139"/>
      <c r="O89" s="139"/>
    </row>
    <row r="90" spans="1:20" s="19" customFormat="1" ht="27" customHeight="1" x14ac:dyDescent="0.35">
      <c r="A90" s="105"/>
      <c r="B90" s="193"/>
      <c r="C90" s="124"/>
      <c r="D90" s="167"/>
      <c r="E90" s="124"/>
      <c r="F90" s="38"/>
      <c r="G90" s="39"/>
      <c r="H90" s="39"/>
      <c r="I90" s="40"/>
      <c r="J90" s="112"/>
      <c r="K90" s="111"/>
      <c r="L90" s="113"/>
      <c r="M90" s="166"/>
      <c r="N90" s="139"/>
      <c r="O90" s="139"/>
    </row>
    <row r="91" spans="1:20" s="19" customFormat="1" ht="27" customHeight="1" x14ac:dyDescent="0.35">
      <c r="A91" s="105"/>
      <c r="B91" s="192"/>
      <c r="C91" s="165"/>
      <c r="D91" s="110"/>
      <c r="E91" s="124"/>
      <c r="F91" s="38"/>
      <c r="G91" s="39"/>
      <c r="H91" s="39"/>
      <c r="I91" s="40"/>
      <c r="J91" s="112"/>
      <c r="K91" s="111"/>
      <c r="L91" s="113"/>
      <c r="M91" s="166"/>
      <c r="N91" s="139"/>
      <c r="O91" s="139"/>
    </row>
    <row r="92" spans="1:20" s="19" customFormat="1" ht="27" customHeight="1" x14ac:dyDescent="0.35">
      <c r="A92" s="105"/>
      <c r="B92" s="192"/>
      <c r="C92" s="59"/>
      <c r="D92" s="60"/>
      <c r="E92" s="57"/>
      <c r="F92" s="58"/>
      <c r="G92" s="58"/>
      <c r="H92" s="58"/>
      <c r="I92" s="62"/>
      <c r="J92" s="100"/>
      <c r="K92" s="179"/>
      <c r="L92" s="102"/>
      <c r="M92" s="137"/>
      <c r="N92" s="141"/>
      <c r="O92" s="141"/>
    </row>
    <row r="93" spans="1:20" ht="13.95" customHeight="1" x14ac:dyDescent="0.5">
      <c r="A93" s="4"/>
      <c r="B93" s="4"/>
      <c r="C93" s="18"/>
      <c r="D93" s="18"/>
      <c r="E93" s="18"/>
      <c r="F93" s="18"/>
      <c r="G93" s="18"/>
      <c r="H93" s="18"/>
      <c r="I93" s="18"/>
      <c r="J93" s="18"/>
      <c r="K93" s="18"/>
      <c r="L93" s="18"/>
      <c r="M93" s="18"/>
      <c r="N93" s="18"/>
      <c r="O93" s="18"/>
      <c r="P93" s="7"/>
      <c r="Q93" s="7"/>
      <c r="R93" s="7"/>
      <c r="S93" s="7"/>
      <c r="T93" s="7"/>
    </row>
  </sheetData>
  <sheetProtection algorithmName="SHA-512" hashValue="SHTUTvU4JDbX88P/AEkeO4mvA9Bd52nZaDx9xjpx5ZbiCaWsRAgwC0S7DzgsI6TYHBsSbVw7C6ZDXoE9vGLZ4w==" saltValue="8Ln5utv5P7X9gHNspSuKSg==" spinCount="100000" sheet="1" objects="1" scenarios="1"/>
  <mergeCells count="17">
    <mergeCell ref="A1:G1"/>
    <mergeCell ref="C5:D5"/>
    <mergeCell ref="F5:G5"/>
    <mergeCell ref="H5:J5"/>
    <mergeCell ref="C6:D6"/>
    <mergeCell ref="F6:G6"/>
    <mergeCell ref="H6:J6"/>
    <mergeCell ref="C32:D32"/>
    <mergeCell ref="E32:I32"/>
    <mergeCell ref="C65:D65"/>
    <mergeCell ref="E65:I65"/>
    <mergeCell ref="C7:D7"/>
    <mergeCell ref="H7:J7"/>
    <mergeCell ref="A10:N10"/>
    <mergeCell ref="A11:N11"/>
    <mergeCell ref="C12:D12"/>
    <mergeCell ref="E12:I12"/>
  </mergeCells>
  <pageMargins left="0.25" right="0.25" top="0.75" bottom="0.75" header="0.3" footer="0.3"/>
  <pageSetup paperSize="5" scale="47" fitToHeight="0" orientation="landscape" r:id="rId1"/>
  <headerFooter>
    <oddFooter xml:space="preserve">&amp;L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N45"/>
  <sheetViews>
    <sheetView workbookViewId="0">
      <selection activeCell="N34" sqref="N34"/>
    </sheetView>
  </sheetViews>
  <sheetFormatPr defaultRowHeight="14.4" x14ac:dyDescent="0.3"/>
  <cols>
    <col min="2" max="2" width="33.44140625" customWidth="1"/>
    <col min="3" max="3" width="14.5546875" customWidth="1"/>
    <col min="6" max="6" width="18.33203125" customWidth="1"/>
    <col min="9" max="9" width="19.33203125" customWidth="1"/>
    <col min="12" max="12" width="18" customWidth="1"/>
    <col min="13" max="13" width="21.88671875" customWidth="1"/>
    <col min="14" max="14" width="12.44140625" customWidth="1"/>
  </cols>
  <sheetData>
    <row r="1" spans="2:10" x14ac:dyDescent="0.3">
      <c r="B1" s="197" t="s">
        <v>96</v>
      </c>
      <c r="C1" s="198" t="s">
        <v>97</v>
      </c>
      <c r="D1" s="198"/>
      <c r="E1" s="197"/>
      <c r="F1" s="372" t="s">
        <v>98</v>
      </c>
      <c r="G1" s="372"/>
      <c r="H1" s="197"/>
      <c r="I1" s="372" t="s">
        <v>99</v>
      </c>
      <c r="J1" s="372"/>
    </row>
    <row r="2" spans="2:10" hidden="1" x14ac:dyDescent="0.3">
      <c r="B2" s="197"/>
      <c r="C2" s="307" t="s">
        <v>100</v>
      </c>
      <c r="D2" s="307" t="s">
        <v>101</v>
      </c>
      <c r="E2" s="199"/>
      <c r="F2" s="307" t="s">
        <v>102</v>
      </c>
      <c r="G2" s="307" t="s">
        <v>101</v>
      </c>
      <c r="H2" s="199"/>
      <c r="I2" s="307" t="s">
        <v>102</v>
      </c>
      <c r="J2" s="307" t="s">
        <v>101</v>
      </c>
    </row>
    <row r="3" spans="2:10" hidden="1" x14ac:dyDescent="0.3">
      <c r="B3" s="197" t="s">
        <v>103</v>
      </c>
      <c r="C3" s="200">
        <v>17.34</v>
      </c>
      <c r="D3" s="200">
        <v>22.54</v>
      </c>
      <c r="E3" s="197"/>
      <c r="F3" s="200">
        <v>20.09</v>
      </c>
      <c r="G3" s="200">
        <v>23.2</v>
      </c>
      <c r="H3" s="197"/>
      <c r="I3" s="200">
        <v>22.54</v>
      </c>
      <c r="J3" s="200">
        <v>30.27</v>
      </c>
    </row>
    <row r="4" spans="2:10" hidden="1" x14ac:dyDescent="0.3">
      <c r="B4" s="197" t="s">
        <v>104</v>
      </c>
      <c r="C4" s="200">
        <v>18.5</v>
      </c>
      <c r="D4" s="200">
        <v>23.5</v>
      </c>
      <c r="E4" s="197"/>
      <c r="F4" s="200">
        <v>21</v>
      </c>
      <c r="G4" s="200">
        <v>28.97</v>
      </c>
      <c r="H4" s="197"/>
      <c r="I4" s="200">
        <v>25.04</v>
      </c>
      <c r="J4" s="200">
        <v>30.28</v>
      </c>
    </row>
    <row r="5" spans="2:10" hidden="1" x14ac:dyDescent="0.3">
      <c r="B5" s="197" t="s">
        <v>105</v>
      </c>
      <c r="C5" s="200">
        <v>17</v>
      </c>
      <c r="D5" s="200">
        <v>20</v>
      </c>
      <c r="E5" s="197"/>
      <c r="F5" s="200">
        <v>20</v>
      </c>
      <c r="G5" s="200">
        <v>24</v>
      </c>
      <c r="H5" s="197"/>
      <c r="I5" s="200">
        <v>22</v>
      </c>
      <c r="J5" s="200">
        <v>26</v>
      </c>
    </row>
    <row r="6" spans="2:10" hidden="1" x14ac:dyDescent="0.3">
      <c r="B6" s="197" t="s">
        <v>106</v>
      </c>
      <c r="C6" s="200">
        <v>19</v>
      </c>
      <c r="D6" s="200">
        <v>20.98</v>
      </c>
      <c r="E6" s="197"/>
      <c r="F6" s="200">
        <v>20.5</v>
      </c>
      <c r="G6" s="200">
        <v>24.84</v>
      </c>
      <c r="H6" s="197"/>
      <c r="I6" s="200">
        <v>23.5</v>
      </c>
      <c r="J6" s="200">
        <v>28.15</v>
      </c>
    </row>
    <row r="7" spans="2:10" hidden="1" x14ac:dyDescent="0.3">
      <c r="B7" s="197" t="s">
        <v>107</v>
      </c>
      <c r="C7" s="200">
        <v>19.5</v>
      </c>
      <c r="D7" s="200">
        <v>22.8</v>
      </c>
      <c r="E7" s="197"/>
      <c r="F7" s="200">
        <v>23.5</v>
      </c>
      <c r="G7" s="200">
        <v>28.35</v>
      </c>
      <c r="H7" s="197"/>
      <c r="I7" s="200">
        <v>26.65</v>
      </c>
      <c r="J7" s="200">
        <v>30.85</v>
      </c>
    </row>
    <row r="8" spans="2:10" x14ac:dyDescent="0.3">
      <c r="B8" s="197" t="s">
        <v>108</v>
      </c>
      <c r="C8" s="200">
        <v>22</v>
      </c>
      <c r="D8" s="200">
        <v>28</v>
      </c>
      <c r="E8" s="197"/>
      <c r="F8" s="200">
        <v>26.5</v>
      </c>
      <c r="G8" s="200">
        <v>31.77</v>
      </c>
      <c r="H8" s="197"/>
      <c r="I8" s="200">
        <v>28</v>
      </c>
      <c r="J8" s="200">
        <v>37.71</v>
      </c>
    </row>
    <row r="9" spans="2:10" hidden="1" x14ac:dyDescent="0.3">
      <c r="B9" s="197" t="s">
        <v>109</v>
      </c>
      <c r="C9" s="200">
        <v>16.829999999999998</v>
      </c>
      <c r="D9" s="198"/>
      <c r="E9" s="197"/>
      <c r="F9" s="200">
        <v>19.23</v>
      </c>
      <c r="G9" s="200">
        <v>21.63</v>
      </c>
      <c r="H9" s="197"/>
      <c r="I9" s="200">
        <v>19.71</v>
      </c>
      <c r="J9" s="200">
        <v>24.04</v>
      </c>
    </row>
    <row r="10" spans="2:10" hidden="1" x14ac:dyDescent="0.3">
      <c r="B10" s="197" t="s">
        <v>110</v>
      </c>
      <c r="C10" s="200">
        <v>18</v>
      </c>
      <c r="D10" s="200">
        <v>20</v>
      </c>
      <c r="E10" s="197"/>
      <c r="F10" s="200">
        <v>18.5</v>
      </c>
      <c r="G10" s="200">
        <v>27.56</v>
      </c>
      <c r="H10" s="197"/>
      <c r="I10" s="200">
        <v>23.05</v>
      </c>
      <c r="J10" s="200">
        <v>27.58</v>
      </c>
    </row>
    <row r="11" spans="2:10" hidden="1" x14ac:dyDescent="0.3">
      <c r="B11" s="201" t="s">
        <v>111</v>
      </c>
      <c r="C11" s="200">
        <v>18</v>
      </c>
      <c r="D11" s="200">
        <v>20</v>
      </c>
      <c r="E11" s="197"/>
      <c r="F11" s="200">
        <v>21</v>
      </c>
      <c r="G11" s="200">
        <v>23.5</v>
      </c>
      <c r="H11" s="197"/>
      <c r="I11" s="200">
        <v>24</v>
      </c>
      <c r="J11" s="200">
        <v>26</v>
      </c>
    </row>
    <row r="12" spans="2:10" hidden="1" x14ac:dyDescent="0.3">
      <c r="B12" s="197" t="s">
        <v>112</v>
      </c>
      <c r="C12" s="200">
        <v>18.899999999999999</v>
      </c>
      <c r="D12" s="200">
        <v>21</v>
      </c>
      <c r="E12" s="197"/>
      <c r="F12" s="200">
        <v>23.5</v>
      </c>
      <c r="G12" s="200">
        <v>25</v>
      </c>
      <c r="H12" s="197"/>
      <c r="I12" s="200">
        <v>25.3</v>
      </c>
      <c r="J12" s="200">
        <v>31</v>
      </c>
    </row>
    <row r="13" spans="2:10" hidden="1" x14ac:dyDescent="0.3">
      <c r="B13" s="197" t="s">
        <v>113</v>
      </c>
      <c r="C13" s="200">
        <v>18</v>
      </c>
      <c r="D13" s="200">
        <v>23.5</v>
      </c>
      <c r="E13" s="197"/>
      <c r="F13" s="200">
        <v>23</v>
      </c>
      <c r="G13" s="200">
        <v>26</v>
      </c>
      <c r="H13" s="197"/>
      <c r="I13" s="200">
        <v>30</v>
      </c>
      <c r="J13" s="200">
        <v>32</v>
      </c>
    </row>
    <row r="14" spans="2:10" hidden="1" x14ac:dyDescent="0.3">
      <c r="B14" s="197" t="s">
        <v>114</v>
      </c>
      <c r="C14" s="200">
        <v>18</v>
      </c>
      <c r="D14" s="200">
        <v>29</v>
      </c>
      <c r="E14" s="202"/>
      <c r="F14" s="200">
        <v>20.25</v>
      </c>
      <c r="G14" s="200">
        <v>25.25</v>
      </c>
      <c r="H14" s="197"/>
      <c r="I14" s="200">
        <v>25.25</v>
      </c>
      <c r="J14" s="200">
        <v>31</v>
      </c>
    </row>
    <row r="15" spans="2:10" hidden="1" x14ac:dyDescent="0.3">
      <c r="B15" s="197" t="s">
        <v>115</v>
      </c>
      <c r="C15" s="200">
        <v>19</v>
      </c>
      <c r="D15" s="200">
        <v>22</v>
      </c>
      <c r="E15" s="202"/>
      <c r="F15" s="200">
        <v>20</v>
      </c>
      <c r="G15" s="200">
        <v>24</v>
      </c>
      <c r="H15" s="197"/>
      <c r="I15" s="200">
        <v>20</v>
      </c>
      <c r="J15" s="200">
        <v>30</v>
      </c>
    </row>
    <row r="16" spans="2:10" hidden="1" x14ac:dyDescent="0.3">
      <c r="B16" s="197" t="s">
        <v>116</v>
      </c>
      <c r="C16" s="200">
        <v>17.5</v>
      </c>
      <c r="D16" s="200">
        <v>18</v>
      </c>
      <c r="E16" s="202"/>
      <c r="F16" s="200">
        <v>18</v>
      </c>
      <c r="G16" s="200">
        <v>20</v>
      </c>
      <c r="H16" s="197"/>
      <c r="I16" s="200">
        <v>22</v>
      </c>
      <c r="J16" s="200">
        <v>28</v>
      </c>
    </row>
    <row r="17" spans="2:14" x14ac:dyDescent="0.3">
      <c r="B17" s="197"/>
      <c r="C17" s="198"/>
      <c r="D17" s="198"/>
      <c r="E17" s="203"/>
      <c r="F17" s="198"/>
      <c r="G17" s="198"/>
      <c r="H17" s="197"/>
      <c r="I17" s="198"/>
      <c r="J17" s="198"/>
      <c r="K17" s="42"/>
      <c r="L17" s="42"/>
      <c r="M17" s="42"/>
      <c r="N17" s="42"/>
    </row>
    <row r="18" spans="2:14" x14ac:dyDescent="0.3">
      <c r="B18" s="197"/>
      <c r="C18" s="373">
        <f>AVERAGE(C8:D8)</f>
        <v>25</v>
      </c>
      <c r="D18" s="373"/>
      <c r="E18" s="197"/>
      <c r="F18" s="373">
        <f>AVERAGE(F8:G8)</f>
        <v>29.134999999999998</v>
      </c>
      <c r="G18" s="373"/>
      <c r="H18" s="197"/>
      <c r="I18" s="373">
        <f>AVERAGE(I8:J8)</f>
        <v>32.855000000000004</v>
      </c>
      <c r="J18" s="373"/>
      <c r="K18" s="42"/>
      <c r="L18" s="42"/>
      <c r="M18" s="42"/>
      <c r="N18" s="42"/>
    </row>
    <row r="19" spans="2:14" x14ac:dyDescent="0.3">
      <c r="B19" s="197"/>
      <c r="C19" s="200"/>
      <c r="D19" s="200"/>
      <c r="E19" s="197"/>
      <c r="F19" s="200"/>
      <c r="G19" s="200"/>
      <c r="H19" s="197"/>
      <c r="I19" s="200"/>
      <c r="J19" s="200"/>
      <c r="K19" s="42"/>
      <c r="L19" s="42"/>
      <c r="M19" s="42"/>
      <c r="N19" s="42"/>
    </row>
    <row r="20" spans="2:14" x14ac:dyDescent="0.3">
      <c r="B20" s="197"/>
      <c r="C20" s="200"/>
      <c r="D20" s="200"/>
      <c r="E20" s="197"/>
      <c r="F20" s="200"/>
      <c r="G20" s="200"/>
      <c r="H20" s="197"/>
      <c r="I20" s="200"/>
      <c r="J20" s="200"/>
      <c r="K20" s="42"/>
      <c r="L20" s="42"/>
      <c r="M20" s="42"/>
      <c r="N20" s="42"/>
    </row>
    <row r="21" spans="2:14" x14ac:dyDescent="0.3">
      <c r="B21" s="197"/>
      <c r="C21" s="200"/>
      <c r="D21" s="200"/>
      <c r="E21" s="197"/>
      <c r="F21" s="200"/>
      <c r="G21" s="200"/>
      <c r="H21" s="197"/>
      <c r="I21" s="200"/>
      <c r="J21" s="200"/>
      <c r="K21" s="42"/>
      <c r="L21" s="42"/>
      <c r="M21" s="42"/>
      <c r="N21" s="42"/>
    </row>
    <row r="22" spans="2:14" x14ac:dyDescent="0.3">
      <c r="B22" s="204"/>
      <c r="C22" s="206"/>
      <c r="D22" s="206"/>
      <c r="E22" s="207"/>
      <c r="F22" s="206"/>
      <c r="G22" s="206"/>
      <c r="H22" s="207"/>
      <c r="I22" s="206"/>
      <c r="J22" s="205"/>
      <c r="K22" s="42"/>
      <c r="L22" s="42"/>
      <c r="M22" s="42"/>
      <c r="N22" s="42"/>
    </row>
    <row r="24" spans="2:14" x14ac:dyDescent="0.3">
      <c r="B24" s="42"/>
      <c r="C24" s="42"/>
      <c r="D24" s="42"/>
      <c r="E24" s="42"/>
      <c r="F24" s="42"/>
      <c r="G24" s="42"/>
      <c r="H24" s="42"/>
      <c r="I24" s="42"/>
      <c r="J24" s="42"/>
      <c r="K24" s="42"/>
      <c r="L24" s="42"/>
      <c r="M24" s="42"/>
      <c r="N24" s="42" t="s">
        <v>117</v>
      </c>
    </row>
    <row r="25" spans="2:14" x14ac:dyDescent="0.3">
      <c r="B25" s="150"/>
      <c r="C25" s="150" t="s">
        <v>118</v>
      </c>
      <c r="D25" s="150" t="s">
        <v>119</v>
      </c>
      <c r="E25" s="150"/>
      <c r="F25" s="150"/>
      <c r="G25" s="150"/>
      <c r="H25" s="150"/>
      <c r="I25" s="150"/>
      <c r="J25" s="150"/>
      <c r="K25" s="42"/>
      <c r="L25" s="42"/>
      <c r="M25" s="42"/>
      <c r="N25" s="143">
        <f>77+103</f>
        <v>180</v>
      </c>
    </row>
    <row r="26" spans="2:14" ht="57.6" x14ac:dyDescent="0.3">
      <c r="B26" s="149"/>
      <c r="C26" s="149" t="s">
        <v>120</v>
      </c>
      <c r="D26" s="149" t="s">
        <v>121</v>
      </c>
      <c r="E26" s="149" t="s">
        <v>122</v>
      </c>
      <c r="F26" s="149" t="s">
        <v>123</v>
      </c>
      <c r="G26" s="149" t="s">
        <v>124</v>
      </c>
      <c r="H26" s="149" t="s">
        <v>125</v>
      </c>
      <c r="I26" s="149" t="s">
        <v>126</v>
      </c>
      <c r="J26" s="149" t="s">
        <v>127</v>
      </c>
      <c r="K26" s="42"/>
      <c r="L26" s="42"/>
      <c r="M26" s="42"/>
      <c r="N26" s="42"/>
    </row>
    <row r="27" spans="2:14" x14ac:dyDescent="0.3">
      <c r="B27" s="150" t="s">
        <v>128</v>
      </c>
      <c r="C27" s="195" t="s">
        <v>129</v>
      </c>
      <c r="D27" s="196"/>
      <c r="E27" s="196"/>
      <c r="F27" s="196"/>
      <c r="G27" s="196"/>
      <c r="H27" s="196">
        <v>1</v>
      </c>
      <c r="I27" s="196">
        <v>1</v>
      </c>
      <c r="J27" s="196">
        <v>2</v>
      </c>
      <c r="K27" s="42"/>
      <c r="L27" s="42" t="s">
        <v>130</v>
      </c>
      <c r="M27" s="42" t="s">
        <v>131</v>
      </c>
      <c r="N27" s="42"/>
    </row>
    <row r="28" spans="2:14" x14ac:dyDescent="0.3">
      <c r="B28" s="150" t="s">
        <v>132</v>
      </c>
      <c r="C28" s="195" t="s">
        <v>133</v>
      </c>
      <c r="D28" s="196"/>
      <c r="E28" s="196">
        <v>1</v>
      </c>
      <c r="F28" s="196">
        <v>1</v>
      </c>
      <c r="G28" s="196"/>
      <c r="H28" s="196">
        <v>1</v>
      </c>
      <c r="I28" s="196">
        <v>2</v>
      </c>
      <c r="J28" s="196">
        <v>5</v>
      </c>
      <c r="K28" s="42"/>
      <c r="L28" s="42" t="s">
        <v>134</v>
      </c>
      <c r="M28" s="42" t="s">
        <v>134</v>
      </c>
      <c r="N28" s="42"/>
    </row>
    <row r="29" spans="2:14" x14ac:dyDescent="0.3">
      <c r="B29" s="150" t="s">
        <v>135</v>
      </c>
      <c r="C29" s="195" t="s">
        <v>136</v>
      </c>
      <c r="D29" s="196"/>
      <c r="E29" s="196"/>
      <c r="F29" s="196">
        <v>16</v>
      </c>
      <c r="G29" s="196"/>
      <c r="H29" s="196">
        <v>1</v>
      </c>
      <c r="I29" s="196">
        <v>12</v>
      </c>
      <c r="J29" s="196">
        <v>29</v>
      </c>
      <c r="K29" s="42"/>
      <c r="L29" s="143">
        <f>J27+J29+J31</f>
        <v>41</v>
      </c>
      <c r="M29" s="143">
        <f>J28+J30+J32</f>
        <v>37</v>
      </c>
      <c r="N29" s="42"/>
    </row>
    <row r="30" spans="2:14" x14ac:dyDescent="0.3">
      <c r="B30" s="150" t="s">
        <v>137</v>
      </c>
      <c r="C30" s="195" t="s">
        <v>138</v>
      </c>
      <c r="D30" s="196"/>
      <c r="E30" s="196"/>
      <c r="F30" s="196">
        <v>11</v>
      </c>
      <c r="G30" s="196"/>
      <c r="H30" s="196">
        <v>1</v>
      </c>
      <c r="I30" s="196">
        <v>12</v>
      </c>
      <c r="J30" s="196">
        <v>24</v>
      </c>
      <c r="K30" s="42"/>
      <c r="L30" s="42"/>
      <c r="M30" s="42"/>
      <c r="N30" s="42"/>
    </row>
    <row r="31" spans="2:14" x14ac:dyDescent="0.3">
      <c r="B31" s="150" t="s">
        <v>139</v>
      </c>
      <c r="C31" s="195" t="s">
        <v>140</v>
      </c>
      <c r="D31" s="196">
        <v>10</v>
      </c>
      <c r="E31" s="196"/>
      <c r="F31" s="196"/>
      <c r="G31" s="196"/>
      <c r="H31" s="196"/>
      <c r="I31" s="196"/>
      <c r="J31" s="196">
        <v>10</v>
      </c>
      <c r="K31" s="42"/>
      <c r="L31" s="42" t="s">
        <v>141</v>
      </c>
      <c r="M31" s="42" t="s">
        <v>142</v>
      </c>
      <c r="N31" s="42"/>
    </row>
    <row r="32" spans="2:14" x14ac:dyDescent="0.3">
      <c r="B32" s="150" t="s">
        <v>143</v>
      </c>
      <c r="C32" s="195" t="s">
        <v>144</v>
      </c>
      <c r="D32" s="196">
        <v>8</v>
      </c>
      <c r="E32" s="196"/>
      <c r="F32" s="196"/>
      <c r="G32" s="196"/>
      <c r="H32" s="196"/>
      <c r="I32" s="196"/>
      <c r="J32" s="196">
        <v>8</v>
      </c>
      <c r="K32" s="42"/>
      <c r="L32" s="42" t="s">
        <v>134</v>
      </c>
      <c r="M32" s="42" t="s">
        <v>134</v>
      </c>
      <c r="N32" s="42"/>
    </row>
    <row r="33" spans="2:13" x14ac:dyDescent="0.3">
      <c r="B33" s="150" t="s">
        <v>145</v>
      </c>
      <c r="C33" s="195" t="s">
        <v>146</v>
      </c>
      <c r="D33" s="196"/>
      <c r="E33" s="196">
        <v>5</v>
      </c>
      <c r="F33" s="196"/>
      <c r="G33" s="196"/>
      <c r="H33" s="196"/>
      <c r="I33" s="196"/>
      <c r="J33" s="196">
        <v>5</v>
      </c>
      <c r="K33" s="42"/>
      <c r="L33" s="143">
        <f>J33</f>
        <v>5</v>
      </c>
      <c r="M33" s="143">
        <f>3</f>
        <v>3</v>
      </c>
    </row>
    <row r="34" spans="2:13" x14ac:dyDescent="0.3">
      <c r="B34" s="150" t="s">
        <v>147</v>
      </c>
      <c r="C34" s="195" t="s">
        <v>148</v>
      </c>
      <c r="D34" s="196"/>
      <c r="E34" s="196">
        <v>2</v>
      </c>
      <c r="F34" s="196"/>
      <c r="G34" s="196">
        <v>1</v>
      </c>
      <c r="H34" s="196"/>
      <c r="I34" s="196"/>
      <c r="J34" s="196">
        <v>3</v>
      </c>
      <c r="K34" s="42"/>
      <c r="L34" s="42"/>
      <c r="M34" s="42"/>
    </row>
    <row r="35" spans="2:13" x14ac:dyDescent="0.3">
      <c r="B35" s="150" t="s">
        <v>149</v>
      </c>
      <c r="C35" s="195" t="s">
        <v>150</v>
      </c>
      <c r="D35" s="196">
        <v>5</v>
      </c>
      <c r="E35" s="196"/>
      <c r="F35" s="196">
        <v>1</v>
      </c>
      <c r="G35" s="196"/>
      <c r="H35" s="196"/>
      <c r="I35" s="196"/>
      <c r="J35" s="196">
        <v>6</v>
      </c>
      <c r="K35" s="42"/>
      <c r="L35" s="42" t="s">
        <v>130</v>
      </c>
      <c r="M35" s="42" t="s">
        <v>131</v>
      </c>
    </row>
    <row r="36" spans="2:13" x14ac:dyDescent="0.3">
      <c r="B36" s="150" t="s">
        <v>145</v>
      </c>
      <c r="C36" s="195" t="s">
        <v>151</v>
      </c>
      <c r="D36" s="196"/>
      <c r="E36" s="196">
        <v>6</v>
      </c>
      <c r="F36" s="196"/>
      <c r="G36" s="196">
        <v>3</v>
      </c>
      <c r="H36" s="196"/>
      <c r="I36" s="196"/>
      <c r="J36" s="196">
        <v>9</v>
      </c>
      <c r="K36" s="42"/>
      <c r="L36" s="42" t="s">
        <v>152</v>
      </c>
      <c r="M36" s="42" t="s">
        <v>152</v>
      </c>
    </row>
    <row r="37" spans="2:13" x14ac:dyDescent="0.3">
      <c r="B37" s="150" t="s">
        <v>147</v>
      </c>
      <c r="C37" s="195" t="s">
        <v>153</v>
      </c>
      <c r="D37" s="196"/>
      <c r="E37" s="196"/>
      <c r="F37" s="196"/>
      <c r="G37" s="196">
        <v>3</v>
      </c>
      <c r="H37" s="196"/>
      <c r="I37" s="196"/>
      <c r="J37" s="196">
        <v>3</v>
      </c>
      <c r="K37" s="42"/>
      <c r="L37" s="143">
        <f>J35</f>
        <v>6</v>
      </c>
      <c r="M37" s="143">
        <v>0</v>
      </c>
    </row>
    <row r="38" spans="2:13" x14ac:dyDescent="0.3">
      <c r="B38" s="150"/>
      <c r="C38" s="195" t="s">
        <v>127</v>
      </c>
      <c r="D38" s="196">
        <v>23</v>
      </c>
      <c r="E38" s="196">
        <v>14</v>
      </c>
      <c r="F38" s="196">
        <v>29</v>
      </c>
      <c r="G38" s="196">
        <v>7</v>
      </c>
      <c r="H38" s="196">
        <v>4</v>
      </c>
      <c r="I38" s="196">
        <v>27</v>
      </c>
      <c r="J38" s="196">
        <v>104</v>
      </c>
      <c r="K38" s="42"/>
      <c r="L38" s="42"/>
      <c r="M38" s="42"/>
    </row>
    <row r="39" spans="2:13" x14ac:dyDescent="0.3">
      <c r="B39" s="42"/>
      <c r="C39" s="42"/>
      <c r="D39" s="42"/>
      <c r="E39" s="42"/>
      <c r="F39" s="42"/>
      <c r="G39" s="42"/>
      <c r="H39" s="42"/>
      <c r="I39" s="42"/>
      <c r="J39" s="42"/>
      <c r="K39" s="42"/>
      <c r="L39" s="42" t="s">
        <v>141</v>
      </c>
      <c r="M39" s="42" t="s">
        <v>142</v>
      </c>
    </row>
    <row r="40" spans="2:13" x14ac:dyDescent="0.3">
      <c r="B40" s="42"/>
      <c r="C40" s="42"/>
      <c r="D40" s="42"/>
      <c r="E40" s="42"/>
      <c r="F40" s="42"/>
      <c r="G40" s="42"/>
      <c r="H40" s="42"/>
      <c r="I40" s="42"/>
      <c r="J40" s="42"/>
      <c r="K40" s="42"/>
      <c r="L40" s="42" t="s">
        <v>152</v>
      </c>
      <c r="M40" s="42" t="s">
        <v>152</v>
      </c>
    </row>
    <row r="41" spans="2:13" x14ac:dyDescent="0.3">
      <c r="B41" s="42"/>
      <c r="C41" s="42"/>
      <c r="D41" s="42"/>
      <c r="E41" s="42"/>
      <c r="F41" s="42"/>
      <c r="G41" s="42"/>
      <c r="H41" s="42"/>
      <c r="I41" s="42"/>
      <c r="J41" s="42"/>
      <c r="K41" s="42"/>
      <c r="L41" s="143">
        <f>E36</f>
        <v>6</v>
      </c>
      <c r="M41" s="143">
        <v>0</v>
      </c>
    </row>
    <row r="43" spans="2:13" x14ac:dyDescent="0.3">
      <c r="B43" s="42"/>
      <c r="C43" s="42"/>
      <c r="D43" s="42"/>
      <c r="E43" s="42"/>
      <c r="F43" s="42"/>
      <c r="G43" s="42"/>
      <c r="H43" s="42"/>
      <c r="I43" s="42"/>
      <c r="J43" s="42"/>
      <c r="K43" s="42"/>
      <c r="L43" s="42" t="s">
        <v>154</v>
      </c>
      <c r="M43" s="42" t="s">
        <v>155</v>
      </c>
    </row>
    <row r="44" spans="2:13" x14ac:dyDescent="0.3">
      <c r="B44" s="42"/>
      <c r="C44" s="42"/>
      <c r="D44" s="42"/>
      <c r="E44" s="42"/>
      <c r="F44" s="42"/>
      <c r="G44" s="42"/>
      <c r="H44" s="42"/>
      <c r="I44" s="42"/>
      <c r="J44" s="42"/>
      <c r="K44" s="42"/>
      <c r="L44" s="42" t="s">
        <v>152</v>
      </c>
      <c r="M44" s="42" t="s">
        <v>152</v>
      </c>
    </row>
    <row r="45" spans="2:13" x14ac:dyDescent="0.3">
      <c r="B45" s="42"/>
      <c r="C45" s="42"/>
      <c r="D45" s="42"/>
      <c r="E45" s="42"/>
      <c r="F45" s="42"/>
      <c r="G45" s="42"/>
      <c r="H45" s="42"/>
      <c r="I45" s="42"/>
      <c r="J45" s="42"/>
      <c r="K45" s="42"/>
      <c r="L45" s="143">
        <f>G36</f>
        <v>3</v>
      </c>
      <c r="M45" s="143">
        <f>G37</f>
        <v>3</v>
      </c>
    </row>
  </sheetData>
  <sheetProtection algorithmName="SHA-512" hashValue="BKQw2oqScgGS5Gic581brjZFoP22Ub3wYqxdr+KEhUNFP3/cz+sx3kQ8xEtAXklWzoVUdx1nt2Ku2QLVhpmL0w==" saltValue="PR8tBjdS+8iptggrHYoqGA==" spinCount="100000" sheet="1" objects="1" scenarios="1"/>
  <autoFilter ref="B1:J16">
    <filterColumn colId="0">
      <filters>
        <filter val="Kai Ming Headstart"/>
      </filters>
    </filterColumn>
    <filterColumn colId="4" showButton="0"/>
    <filterColumn colId="7" showButton="0"/>
  </autoFilter>
  <mergeCells count="5">
    <mergeCell ref="F1:G1"/>
    <mergeCell ref="I1:J1"/>
    <mergeCell ref="C18:D18"/>
    <mergeCell ref="F18:G18"/>
    <mergeCell ref="I18:J18"/>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G70"/>
  <sheetViews>
    <sheetView topLeftCell="A29" zoomScale="90" zoomScaleNormal="90" workbookViewId="0">
      <selection activeCell="I50" sqref="I50"/>
    </sheetView>
  </sheetViews>
  <sheetFormatPr defaultColWidth="9.109375" defaultRowHeight="14.4" x14ac:dyDescent="0.3"/>
  <cols>
    <col min="1" max="1" width="23.33203125" style="15" customWidth="1"/>
    <col min="2" max="2" width="18.33203125" style="15" customWidth="1"/>
    <col min="3" max="3" width="28.5546875" style="6" customWidth="1"/>
    <col min="4" max="4" width="21.6640625" style="6" customWidth="1"/>
    <col min="5" max="5" width="18.109375" style="6" customWidth="1"/>
    <col min="6" max="6" width="22.6640625" style="6" customWidth="1"/>
    <col min="7" max="7" width="14.88671875" style="6" customWidth="1"/>
    <col min="8" max="8" width="14.33203125" style="6" customWidth="1"/>
    <col min="9" max="9" width="27.5546875" style="6" customWidth="1"/>
    <col min="10" max="16384" width="9.109375" style="6"/>
  </cols>
  <sheetData>
    <row r="1" spans="1:7" x14ac:dyDescent="0.3">
      <c r="A1" s="217" t="s">
        <v>156</v>
      </c>
      <c r="B1" s="42"/>
      <c r="C1" s="6" t="s">
        <v>157</v>
      </c>
    </row>
    <row r="2" spans="1:7" ht="15.6" x14ac:dyDescent="0.3">
      <c r="A2" s="217" t="s">
        <v>158</v>
      </c>
      <c r="B2" s="255" t="s">
        <v>159</v>
      </c>
      <c r="C2" s="278" t="s">
        <v>160</v>
      </c>
    </row>
    <row r="3" spans="1:7" ht="15.6" x14ac:dyDescent="0.3">
      <c r="A3" s="217" t="s">
        <v>33</v>
      </c>
      <c r="B3" s="42" t="s">
        <v>161</v>
      </c>
      <c r="C3" s="279" t="s">
        <v>162</v>
      </c>
    </row>
    <row r="4" spans="1:7" ht="15.6" x14ac:dyDescent="0.3">
      <c r="A4" s="217" t="s">
        <v>163</v>
      </c>
      <c r="B4" s="42" t="s">
        <v>164</v>
      </c>
      <c r="C4" s="279" t="s">
        <v>34</v>
      </c>
    </row>
    <row r="5" spans="1:7" ht="15.6" x14ac:dyDescent="0.3">
      <c r="A5" s="217"/>
      <c r="B5" s="42"/>
      <c r="C5" s="278" t="s">
        <v>165</v>
      </c>
    </row>
    <row r="6" spans="1:7" ht="15.6" x14ac:dyDescent="0.3">
      <c r="A6" s="217"/>
      <c r="B6" s="42"/>
      <c r="C6" s="278" t="s">
        <v>166</v>
      </c>
    </row>
    <row r="7" spans="1:7" x14ac:dyDescent="0.3">
      <c r="A7" s="217"/>
      <c r="B7" s="42"/>
    </row>
    <row r="8" spans="1:7" x14ac:dyDescent="0.3">
      <c r="A8" s="42" t="s">
        <v>167</v>
      </c>
      <c r="B8" s="42"/>
      <c r="C8" s="6" t="s">
        <v>168</v>
      </c>
    </row>
    <row r="11" spans="1:7" x14ac:dyDescent="0.3">
      <c r="A11" s="197" t="s">
        <v>169</v>
      </c>
      <c r="B11" s="197"/>
      <c r="C11" s="197"/>
      <c r="D11" s="197"/>
      <c r="E11" s="197"/>
      <c r="F11" s="197"/>
      <c r="G11" s="197"/>
    </row>
    <row r="12" spans="1:7" x14ac:dyDescent="0.3">
      <c r="A12" s="197" t="s">
        <v>170</v>
      </c>
      <c r="B12" s="197"/>
      <c r="C12" s="197"/>
      <c r="D12" s="197"/>
      <c r="E12" s="197"/>
      <c r="F12" s="197"/>
      <c r="G12" s="197"/>
    </row>
    <row r="13" spans="1:7" x14ac:dyDescent="0.3">
      <c r="A13" s="197" t="s">
        <v>171</v>
      </c>
      <c r="B13" s="197"/>
      <c r="C13" s="197"/>
      <c r="D13" s="197"/>
      <c r="E13" s="197"/>
      <c r="F13" s="197"/>
      <c r="G13" s="197"/>
    </row>
    <row r="14" spans="1:7" x14ac:dyDescent="0.3">
      <c r="A14" s="197" t="s">
        <v>172</v>
      </c>
      <c r="B14" s="197"/>
      <c r="C14" s="197"/>
      <c r="D14" s="197"/>
      <c r="E14" s="197"/>
      <c r="F14" s="197"/>
      <c r="G14" s="197"/>
    </row>
    <row r="15" spans="1:7" x14ac:dyDescent="0.3">
      <c r="A15" s="197" t="s">
        <v>173</v>
      </c>
      <c r="B15" s="197"/>
      <c r="C15" s="197"/>
      <c r="D15" s="197"/>
      <c r="E15" s="197"/>
      <c r="F15" s="197"/>
      <c r="G15" s="197"/>
    </row>
    <row r="16" spans="1:7" x14ac:dyDescent="0.3">
      <c r="A16" s="197" t="s">
        <v>174</v>
      </c>
      <c r="B16" s="197"/>
      <c r="C16" s="197"/>
      <c r="D16" s="197"/>
      <c r="E16" s="197"/>
      <c r="F16" s="197"/>
      <c r="G16" s="197"/>
    </row>
    <row r="17" spans="1:7" x14ac:dyDescent="0.3">
      <c r="A17" s="197" t="s">
        <v>175</v>
      </c>
      <c r="B17" s="197"/>
      <c r="C17" s="197"/>
      <c r="D17" s="197"/>
      <c r="E17" s="197"/>
      <c r="F17" s="197"/>
      <c r="G17" s="197"/>
    </row>
    <row r="18" spans="1:7" x14ac:dyDescent="0.3">
      <c r="A18" s="197"/>
      <c r="B18" s="197"/>
      <c r="C18" s="197"/>
      <c r="D18" s="197"/>
      <c r="E18" s="197"/>
      <c r="F18" s="197"/>
      <c r="G18" s="197"/>
    </row>
    <row r="19" spans="1:7" x14ac:dyDescent="0.3">
      <c r="A19" s="197" t="s">
        <v>176</v>
      </c>
      <c r="B19" s="197"/>
      <c r="C19" s="197"/>
      <c r="D19" s="197"/>
      <c r="E19" s="197"/>
      <c r="F19" s="197"/>
      <c r="G19" s="197"/>
    </row>
    <row r="20" spans="1:7" x14ac:dyDescent="0.3">
      <c r="A20" s="197" t="s">
        <v>177</v>
      </c>
      <c r="B20" s="197"/>
      <c r="C20" s="197"/>
      <c r="D20" s="197"/>
      <c r="E20" s="197"/>
      <c r="F20" s="197"/>
      <c r="G20" s="197"/>
    </row>
    <row r="21" spans="1:7" x14ac:dyDescent="0.3">
      <c r="A21" s="197" t="s">
        <v>178</v>
      </c>
      <c r="B21" s="197"/>
      <c r="C21" s="197"/>
      <c r="D21" s="197"/>
      <c r="E21" s="197"/>
      <c r="F21" s="197"/>
      <c r="G21" s="197"/>
    </row>
    <row r="22" spans="1:7" x14ac:dyDescent="0.3">
      <c r="A22" s="197" t="s">
        <v>179</v>
      </c>
      <c r="B22" s="197"/>
      <c r="C22" s="197"/>
      <c r="D22" s="197"/>
      <c r="E22" s="197"/>
      <c r="F22" s="197"/>
      <c r="G22" s="197"/>
    </row>
    <row r="23" spans="1:7" x14ac:dyDescent="0.3">
      <c r="A23" s="197" t="s">
        <v>180</v>
      </c>
      <c r="B23" s="197"/>
      <c r="C23" s="197"/>
      <c r="D23" s="197"/>
      <c r="E23" s="197"/>
      <c r="F23" s="197"/>
      <c r="G23" s="197"/>
    </row>
    <row r="24" spans="1:7" x14ac:dyDescent="0.3">
      <c r="A24" s="197"/>
      <c r="B24" s="197"/>
      <c r="C24" s="197"/>
      <c r="D24" s="197"/>
      <c r="E24" s="197"/>
      <c r="F24" s="197"/>
      <c r="G24" s="197"/>
    </row>
    <row r="25" spans="1:7" x14ac:dyDescent="0.3">
      <c r="A25" s="197" t="s">
        <v>181</v>
      </c>
      <c r="B25" s="197"/>
      <c r="C25" s="197"/>
      <c r="D25" s="197"/>
      <c r="E25" s="197"/>
      <c r="F25" s="197"/>
      <c r="G25" s="197"/>
    </row>
    <row r="26" spans="1:7" x14ac:dyDescent="0.3">
      <c r="A26" s="197" t="s">
        <v>182</v>
      </c>
      <c r="B26" s="197"/>
      <c r="C26" s="197"/>
      <c r="D26" s="197"/>
      <c r="E26" s="197"/>
      <c r="F26" s="197"/>
      <c r="G26" s="197"/>
    </row>
    <row r="27" spans="1:7" x14ac:dyDescent="0.3">
      <c r="A27" s="197" t="s">
        <v>183</v>
      </c>
      <c r="B27" s="197"/>
      <c r="C27" s="197"/>
      <c r="D27" s="197"/>
      <c r="E27" s="197"/>
      <c r="F27" s="197"/>
      <c r="G27" s="197"/>
    </row>
    <row r="28" spans="1:7" ht="15" thickBot="1" x14ac:dyDescent="0.35">
      <c r="A28" s="197"/>
      <c r="B28" s="197"/>
      <c r="C28" s="197"/>
      <c r="D28" s="197"/>
      <c r="E28" s="197"/>
      <c r="F28" s="197"/>
      <c r="G28" s="197"/>
    </row>
    <row r="29" spans="1:7" ht="15" thickBot="1" x14ac:dyDescent="0.35">
      <c r="A29" s="218" t="s">
        <v>184</v>
      </c>
      <c r="B29" s="197"/>
      <c r="C29" s="197"/>
      <c r="D29" s="374" t="s">
        <v>185</v>
      </c>
      <c r="E29" s="375"/>
      <c r="F29" s="197"/>
      <c r="G29" s="197"/>
    </row>
    <row r="30" spans="1:7" ht="15" thickBot="1" x14ac:dyDescent="0.35">
      <c r="A30" s="197"/>
      <c r="B30" s="197"/>
      <c r="C30" s="197"/>
      <c r="D30" s="197"/>
      <c r="E30" s="197"/>
      <c r="F30" s="197"/>
      <c r="G30" s="197"/>
    </row>
    <row r="31" spans="1:7" ht="16.2" thickBot="1" x14ac:dyDescent="0.35">
      <c r="A31" s="197"/>
      <c r="B31" s="382" t="s">
        <v>186</v>
      </c>
      <c r="C31" s="383"/>
      <c r="D31" s="384" t="s">
        <v>187</v>
      </c>
      <c r="E31" s="385"/>
      <c r="F31" s="386" t="s">
        <v>188</v>
      </c>
      <c r="G31" s="387"/>
    </row>
    <row r="32" spans="1:7" ht="16.2" thickBot="1" x14ac:dyDescent="0.35">
      <c r="A32" s="197"/>
      <c r="B32" s="388" t="s">
        <v>189</v>
      </c>
      <c r="C32" s="389"/>
      <c r="D32" s="390" t="s">
        <v>190</v>
      </c>
      <c r="E32" s="391"/>
      <c r="F32" s="392" t="s">
        <v>191</v>
      </c>
      <c r="G32" s="393"/>
    </row>
    <row r="33" spans="1:7" ht="16.2" thickBot="1" x14ac:dyDescent="0.35">
      <c r="A33" s="197"/>
      <c r="B33" s="219" t="s">
        <v>192</v>
      </c>
      <c r="C33" s="220" t="s">
        <v>193</v>
      </c>
      <c r="D33" s="220" t="s">
        <v>192</v>
      </c>
      <c r="E33" s="220" t="s">
        <v>193</v>
      </c>
      <c r="F33" s="220" t="s">
        <v>192</v>
      </c>
      <c r="G33" s="219" t="s">
        <v>193</v>
      </c>
    </row>
    <row r="34" spans="1:7" ht="15.6" x14ac:dyDescent="0.3">
      <c r="A34" s="221" t="s">
        <v>194</v>
      </c>
      <c r="B34" s="222">
        <v>4000</v>
      </c>
      <c r="C34" s="223">
        <v>8000</v>
      </c>
      <c r="D34" s="224">
        <v>6000</v>
      </c>
      <c r="E34" s="224">
        <v>12000</v>
      </c>
      <c r="F34" s="225">
        <v>7540</v>
      </c>
      <c r="G34" s="226">
        <v>15080</v>
      </c>
    </row>
    <row r="35" spans="1:7" ht="15.6" x14ac:dyDescent="0.3">
      <c r="A35" s="227" t="s">
        <v>195</v>
      </c>
      <c r="B35" s="228">
        <v>4500</v>
      </c>
      <c r="C35" s="228">
        <v>9000</v>
      </c>
      <c r="D35" s="229">
        <v>6500</v>
      </c>
      <c r="E35" s="229">
        <v>13000</v>
      </c>
      <c r="F35" s="230">
        <v>7540</v>
      </c>
      <c r="G35" s="230">
        <v>15080</v>
      </c>
    </row>
    <row r="36" spans="1:7" ht="15.6" x14ac:dyDescent="0.3">
      <c r="A36" s="227" t="s">
        <v>196</v>
      </c>
      <c r="B36" s="231">
        <v>4500</v>
      </c>
      <c r="C36" s="232">
        <v>9000</v>
      </c>
      <c r="D36" s="233">
        <v>6750</v>
      </c>
      <c r="E36" s="229">
        <v>13500</v>
      </c>
      <c r="F36" s="230">
        <v>10000</v>
      </c>
      <c r="G36" s="230">
        <v>20000</v>
      </c>
    </row>
    <row r="37" spans="1:7" ht="15.6" x14ac:dyDescent="0.3">
      <c r="A37" s="221" t="s">
        <v>197</v>
      </c>
      <c r="B37" s="231">
        <v>5000</v>
      </c>
      <c r="C37" s="232">
        <v>10000</v>
      </c>
      <c r="D37" s="234">
        <v>7000</v>
      </c>
      <c r="E37" s="233">
        <v>14000</v>
      </c>
      <c r="F37" s="235">
        <v>12708</v>
      </c>
      <c r="G37" s="236">
        <v>25417</v>
      </c>
    </row>
    <row r="38" spans="1:7" ht="15.6" x14ac:dyDescent="0.3">
      <c r="A38" s="221" t="s">
        <v>198</v>
      </c>
      <c r="B38" s="237">
        <v>5000</v>
      </c>
      <c r="C38" s="238">
        <v>10000</v>
      </c>
      <c r="D38" s="239">
        <v>7000</v>
      </c>
      <c r="E38" s="240">
        <v>14000</v>
      </c>
      <c r="F38" s="230">
        <v>19552</v>
      </c>
      <c r="G38" s="241">
        <v>39104</v>
      </c>
    </row>
    <row r="39" spans="1:7" x14ac:dyDescent="0.3">
      <c r="A39" s="197"/>
      <c r="B39" s="197"/>
      <c r="C39" s="197"/>
      <c r="D39" s="197"/>
      <c r="E39" s="197"/>
      <c r="F39" s="197"/>
      <c r="G39" s="197"/>
    </row>
    <row r="40" spans="1:7" ht="16.2" thickBot="1" x14ac:dyDescent="0.35">
      <c r="A40" s="227" t="s">
        <v>199</v>
      </c>
      <c r="B40" s="197"/>
      <c r="C40" s="197"/>
      <c r="D40" s="197"/>
      <c r="E40" s="197"/>
      <c r="F40" s="197"/>
      <c r="G40" s="197"/>
    </row>
    <row r="41" spans="1:7" ht="16.2" thickBot="1" x14ac:dyDescent="0.35">
      <c r="A41" s="197"/>
      <c r="B41" s="376" t="s">
        <v>186</v>
      </c>
      <c r="C41" s="377"/>
      <c r="D41" s="378" t="s">
        <v>187</v>
      </c>
      <c r="E41" s="379"/>
      <c r="F41" s="380" t="s">
        <v>188</v>
      </c>
      <c r="G41" s="381"/>
    </row>
    <row r="42" spans="1:7" ht="16.2" thickBot="1" x14ac:dyDescent="0.35">
      <c r="A42" s="197"/>
      <c r="B42" s="376" t="s">
        <v>200</v>
      </c>
      <c r="C42" s="377"/>
      <c r="D42" s="378" t="s">
        <v>201</v>
      </c>
      <c r="E42" s="379"/>
      <c r="F42" s="380" t="s">
        <v>191</v>
      </c>
      <c r="G42" s="381"/>
    </row>
    <row r="43" spans="1:7" ht="16.2" thickBot="1" x14ac:dyDescent="0.35">
      <c r="A43" s="197"/>
      <c r="B43" s="242" t="s">
        <v>192</v>
      </c>
      <c r="C43" s="243" t="s">
        <v>193</v>
      </c>
      <c r="D43" s="244" t="s">
        <v>192</v>
      </c>
      <c r="E43" s="244" t="s">
        <v>193</v>
      </c>
      <c r="F43" s="245" t="s">
        <v>192</v>
      </c>
      <c r="G43" s="245" t="s">
        <v>193</v>
      </c>
    </row>
    <row r="44" spans="1:7" ht="16.2" thickBot="1" x14ac:dyDescent="0.35">
      <c r="A44" s="246" t="s">
        <v>194</v>
      </c>
      <c r="B44" s="247">
        <v>4000</v>
      </c>
      <c r="C44" s="248">
        <v>8000</v>
      </c>
      <c r="D44" s="249">
        <v>5000</v>
      </c>
      <c r="E44" s="249">
        <v>10000</v>
      </c>
      <c r="F44" s="250">
        <v>7540</v>
      </c>
      <c r="G44" s="250">
        <v>15080</v>
      </c>
    </row>
    <row r="45" spans="1:7" ht="16.2" thickBot="1" x14ac:dyDescent="0.35">
      <c r="A45" s="246" t="s">
        <v>195</v>
      </c>
      <c r="B45" s="251">
        <v>4000</v>
      </c>
      <c r="C45" s="252">
        <v>8000</v>
      </c>
      <c r="D45" s="253">
        <v>5500</v>
      </c>
      <c r="E45" s="253">
        <v>11000</v>
      </c>
      <c r="F45" s="254">
        <v>7540</v>
      </c>
      <c r="G45" s="254">
        <v>15080</v>
      </c>
    </row>
    <row r="46" spans="1:7" ht="16.2" thickBot="1" x14ac:dyDescent="0.35">
      <c r="A46" s="246" t="s">
        <v>196</v>
      </c>
      <c r="B46" s="247">
        <v>4500</v>
      </c>
      <c r="C46" s="248">
        <v>9000</v>
      </c>
      <c r="D46" s="249">
        <v>6000</v>
      </c>
      <c r="E46" s="249">
        <v>12000</v>
      </c>
      <c r="F46" s="250">
        <v>7540</v>
      </c>
      <c r="G46" s="250">
        <v>15080</v>
      </c>
    </row>
    <row r="47" spans="1:7" ht="16.2" thickBot="1" x14ac:dyDescent="0.35">
      <c r="A47" s="246" t="s">
        <v>197</v>
      </c>
      <c r="B47" s="247">
        <v>4500</v>
      </c>
      <c r="C47" s="248">
        <v>9000</v>
      </c>
      <c r="D47" s="249">
        <v>6500</v>
      </c>
      <c r="E47" s="249">
        <v>13000</v>
      </c>
      <c r="F47" s="250">
        <v>7540</v>
      </c>
      <c r="G47" s="250">
        <v>15080</v>
      </c>
    </row>
    <row r="48" spans="1:7" ht="16.2" thickBot="1" x14ac:dyDescent="0.35">
      <c r="A48" s="246" t="s">
        <v>198</v>
      </c>
      <c r="B48" s="247">
        <v>4500</v>
      </c>
      <c r="C48" s="248">
        <v>9000</v>
      </c>
      <c r="D48" s="249">
        <v>6500</v>
      </c>
      <c r="E48" s="249">
        <v>13000</v>
      </c>
      <c r="F48" s="250">
        <v>7540</v>
      </c>
      <c r="G48" s="250">
        <v>15080</v>
      </c>
    </row>
    <row r="50" spans="1:7" ht="15" thickBot="1" x14ac:dyDescent="0.35">
      <c r="A50" s="42"/>
      <c r="B50" s="42"/>
    </row>
    <row r="51" spans="1:7" ht="15" thickBot="1" x14ac:dyDescent="0.35">
      <c r="A51" s="218" t="s">
        <v>202</v>
      </c>
      <c r="B51" s="197"/>
      <c r="C51" s="197"/>
      <c r="D51" s="374" t="s">
        <v>203</v>
      </c>
      <c r="E51" s="375"/>
      <c r="F51" s="197"/>
      <c r="G51" s="197"/>
    </row>
    <row r="52" spans="1:7" ht="15" thickBot="1" x14ac:dyDescent="0.35">
      <c r="A52" s="197"/>
      <c r="B52" s="197"/>
      <c r="C52" s="197"/>
      <c r="D52" s="197"/>
      <c r="E52" s="197"/>
      <c r="F52" s="197"/>
      <c r="G52" s="197"/>
    </row>
    <row r="53" spans="1:7" ht="16.2" thickBot="1" x14ac:dyDescent="0.35">
      <c r="A53" s="197"/>
      <c r="B53" s="382" t="s">
        <v>186</v>
      </c>
      <c r="C53" s="383"/>
      <c r="D53" s="384" t="s">
        <v>187</v>
      </c>
      <c r="E53" s="385"/>
      <c r="F53" s="386" t="s">
        <v>188</v>
      </c>
      <c r="G53" s="387"/>
    </row>
    <row r="54" spans="1:7" ht="16.2" thickBot="1" x14ac:dyDescent="0.35">
      <c r="A54" s="197"/>
      <c r="B54" s="388" t="s">
        <v>189</v>
      </c>
      <c r="C54" s="389"/>
      <c r="D54" s="390" t="s">
        <v>190</v>
      </c>
      <c r="E54" s="391"/>
      <c r="F54" s="392" t="s">
        <v>191</v>
      </c>
      <c r="G54" s="393"/>
    </row>
    <row r="55" spans="1:7" ht="16.2" thickBot="1" x14ac:dyDescent="0.35">
      <c r="A55" s="197"/>
      <c r="B55" s="219" t="s">
        <v>192</v>
      </c>
      <c r="C55" s="220" t="s">
        <v>193</v>
      </c>
      <c r="D55" s="220" t="s">
        <v>192</v>
      </c>
      <c r="E55" s="220" t="s">
        <v>193</v>
      </c>
      <c r="F55" s="220" t="s">
        <v>192</v>
      </c>
      <c r="G55" s="219" t="s">
        <v>193</v>
      </c>
    </row>
    <row r="56" spans="1:7" ht="16.2" thickBot="1" x14ac:dyDescent="0.35">
      <c r="A56" s="256" t="s">
        <v>204</v>
      </c>
      <c r="B56" s="231">
        <v>4000</v>
      </c>
      <c r="C56" s="232">
        <v>8000</v>
      </c>
      <c r="D56" s="234">
        <v>6000</v>
      </c>
      <c r="E56" s="234">
        <v>12000</v>
      </c>
      <c r="F56" s="257">
        <v>7540</v>
      </c>
      <c r="G56" s="258">
        <v>15080</v>
      </c>
    </row>
    <row r="57" spans="1:7" ht="16.2" thickBot="1" x14ac:dyDescent="0.35">
      <c r="A57" s="256" t="s">
        <v>195</v>
      </c>
      <c r="B57" s="231">
        <v>4500</v>
      </c>
      <c r="C57" s="232">
        <v>9000</v>
      </c>
      <c r="D57" s="234">
        <v>6500</v>
      </c>
      <c r="E57" s="224">
        <v>13000</v>
      </c>
      <c r="F57" s="225">
        <v>7540</v>
      </c>
      <c r="G57" s="226">
        <v>15080</v>
      </c>
    </row>
    <row r="58" spans="1:7" ht="16.2" thickBot="1" x14ac:dyDescent="0.35">
      <c r="A58" s="256" t="s">
        <v>205</v>
      </c>
      <c r="B58" s="231">
        <v>4500</v>
      </c>
      <c r="C58" s="232">
        <v>9000</v>
      </c>
      <c r="D58" s="233">
        <v>6750</v>
      </c>
      <c r="E58" s="229">
        <v>13500</v>
      </c>
      <c r="F58" s="230">
        <v>10000</v>
      </c>
      <c r="G58" s="230">
        <v>20000</v>
      </c>
    </row>
    <row r="59" spans="1:7" ht="16.2" thickBot="1" x14ac:dyDescent="0.35">
      <c r="A59" s="256" t="s">
        <v>197</v>
      </c>
      <c r="B59" s="231">
        <v>5000</v>
      </c>
      <c r="C59" s="232">
        <v>10000</v>
      </c>
      <c r="D59" s="233">
        <v>7000</v>
      </c>
      <c r="E59" s="229">
        <v>14000</v>
      </c>
      <c r="F59" s="230">
        <v>12708</v>
      </c>
      <c r="G59" s="259">
        <v>25417</v>
      </c>
    </row>
    <row r="60" spans="1:7" ht="16.2" thickBot="1" x14ac:dyDescent="0.35">
      <c r="A60" s="256" t="s">
        <v>198</v>
      </c>
      <c r="B60" s="237">
        <v>5000</v>
      </c>
      <c r="C60" s="238">
        <v>10000</v>
      </c>
      <c r="D60" s="239">
        <v>7000</v>
      </c>
      <c r="E60" s="233">
        <v>14000</v>
      </c>
      <c r="F60" s="235">
        <v>19552</v>
      </c>
      <c r="G60" s="260">
        <v>39104</v>
      </c>
    </row>
    <row r="61" spans="1:7" x14ac:dyDescent="0.3">
      <c r="A61" s="197"/>
      <c r="B61" s="197"/>
      <c r="C61" s="197"/>
      <c r="D61" s="197"/>
      <c r="E61" s="197"/>
      <c r="F61" s="197"/>
      <c r="G61" s="197"/>
    </row>
    <row r="62" spans="1:7" ht="16.2" thickBot="1" x14ac:dyDescent="0.35">
      <c r="A62" s="227" t="s">
        <v>199</v>
      </c>
      <c r="B62" s="197"/>
      <c r="C62" s="197"/>
      <c r="D62" s="197"/>
      <c r="E62" s="197"/>
      <c r="F62" s="197"/>
      <c r="G62" s="197"/>
    </row>
    <row r="63" spans="1:7" ht="16.2" thickBot="1" x14ac:dyDescent="0.35">
      <c r="A63" s="197"/>
      <c r="B63" s="376" t="s">
        <v>186</v>
      </c>
      <c r="C63" s="377"/>
      <c r="D63" s="378" t="s">
        <v>187</v>
      </c>
      <c r="E63" s="379"/>
      <c r="F63" s="380" t="s">
        <v>188</v>
      </c>
      <c r="G63" s="381"/>
    </row>
    <row r="64" spans="1:7" ht="16.2" thickBot="1" x14ac:dyDescent="0.35">
      <c r="A64" s="197"/>
      <c r="B64" s="376" t="s">
        <v>200</v>
      </c>
      <c r="C64" s="377"/>
      <c r="D64" s="378" t="s">
        <v>201</v>
      </c>
      <c r="E64" s="379"/>
      <c r="F64" s="380" t="s">
        <v>191</v>
      </c>
      <c r="G64" s="381"/>
    </row>
    <row r="65" spans="1:7" ht="16.2" thickBot="1" x14ac:dyDescent="0.35">
      <c r="A65" s="197"/>
      <c r="B65" s="242" t="s">
        <v>192</v>
      </c>
      <c r="C65" s="243" t="s">
        <v>193</v>
      </c>
      <c r="D65" s="244" t="s">
        <v>192</v>
      </c>
      <c r="E65" s="244" t="s">
        <v>193</v>
      </c>
      <c r="F65" s="245" t="s">
        <v>192</v>
      </c>
      <c r="G65" s="245" t="s">
        <v>193</v>
      </c>
    </row>
    <row r="66" spans="1:7" ht="16.2" thickBot="1" x14ac:dyDescent="0.35">
      <c r="A66" s="256" t="s">
        <v>194</v>
      </c>
      <c r="B66" s="247">
        <v>4000</v>
      </c>
      <c r="C66" s="248">
        <v>8000</v>
      </c>
      <c r="D66" s="249">
        <v>5000</v>
      </c>
      <c r="E66" s="249">
        <v>10000</v>
      </c>
      <c r="F66" s="250">
        <v>7540</v>
      </c>
      <c r="G66" s="250">
        <v>15080</v>
      </c>
    </row>
    <row r="67" spans="1:7" ht="16.2" thickBot="1" x14ac:dyDescent="0.35">
      <c r="A67" s="256" t="s">
        <v>195</v>
      </c>
      <c r="B67" s="251">
        <v>4000</v>
      </c>
      <c r="C67" s="252">
        <v>8000</v>
      </c>
      <c r="D67" s="253">
        <v>5500</v>
      </c>
      <c r="E67" s="253">
        <v>11000</v>
      </c>
      <c r="F67" s="254">
        <v>7540</v>
      </c>
      <c r="G67" s="254">
        <v>15080</v>
      </c>
    </row>
    <row r="68" spans="1:7" ht="16.2" thickBot="1" x14ac:dyDescent="0.35">
      <c r="A68" s="256" t="s">
        <v>196</v>
      </c>
      <c r="B68" s="247">
        <v>4500</v>
      </c>
      <c r="C68" s="248">
        <v>9000</v>
      </c>
      <c r="D68" s="249">
        <v>6000</v>
      </c>
      <c r="E68" s="249">
        <v>12000</v>
      </c>
      <c r="F68" s="250">
        <v>7540</v>
      </c>
      <c r="G68" s="250">
        <v>15080</v>
      </c>
    </row>
    <row r="69" spans="1:7" ht="16.2" thickBot="1" x14ac:dyDescent="0.35">
      <c r="A69" s="256" t="s">
        <v>197</v>
      </c>
      <c r="B69" s="247">
        <v>4500</v>
      </c>
      <c r="C69" s="248">
        <v>9000</v>
      </c>
      <c r="D69" s="249">
        <v>6500</v>
      </c>
      <c r="E69" s="249">
        <v>13000</v>
      </c>
      <c r="F69" s="250">
        <v>7540</v>
      </c>
      <c r="G69" s="250">
        <v>15080</v>
      </c>
    </row>
    <row r="70" spans="1:7" ht="16.2" thickBot="1" x14ac:dyDescent="0.35">
      <c r="A70" s="261" t="s">
        <v>206</v>
      </c>
      <c r="B70" s="247">
        <v>4500</v>
      </c>
      <c r="C70" s="248">
        <v>9000</v>
      </c>
      <c r="D70" s="249">
        <v>6500</v>
      </c>
      <c r="E70" s="249">
        <v>13000</v>
      </c>
      <c r="F70" s="250">
        <v>7540</v>
      </c>
      <c r="G70" s="250">
        <v>15080</v>
      </c>
    </row>
  </sheetData>
  <sheetProtection algorithmName="SHA-512" hashValue="8EJN+uM7+go3zwKDy1dcOZ5M+jRNtj4h98bD6MHjqCWOWLcXSiucJ+ZnmLEd8lTGv7DdqLk5W2gJYfztOBh5TQ==" saltValue="LK0jyotwIqGjjlI6tPKoNg==" spinCount="100000" sheet="1" objects="1" scenarios="1"/>
  <mergeCells count="26">
    <mergeCell ref="D29:E29"/>
    <mergeCell ref="B31:C31"/>
    <mergeCell ref="D31:E31"/>
    <mergeCell ref="F31:G31"/>
    <mergeCell ref="B32:C32"/>
    <mergeCell ref="D32:E32"/>
    <mergeCell ref="F32:G32"/>
    <mergeCell ref="B41:C41"/>
    <mergeCell ref="D41:E41"/>
    <mergeCell ref="F41:G41"/>
    <mergeCell ref="B42:C42"/>
    <mergeCell ref="D42:E42"/>
    <mergeCell ref="F42:G42"/>
    <mergeCell ref="D51:E51"/>
    <mergeCell ref="B63:C63"/>
    <mergeCell ref="D63:E63"/>
    <mergeCell ref="F63:G63"/>
    <mergeCell ref="B64:C64"/>
    <mergeCell ref="D64:E64"/>
    <mergeCell ref="F64:G64"/>
    <mergeCell ref="B53:C53"/>
    <mergeCell ref="D53:E53"/>
    <mergeCell ref="F53:G53"/>
    <mergeCell ref="B54:C54"/>
    <mergeCell ref="D54:E54"/>
    <mergeCell ref="F54:G54"/>
  </mergeCells>
  <pageMargins left="0.25" right="0.25" top="0.75" bottom="0.75" header="0.3" footer="0.3"/>
  <pageSetup paperSize="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2"/>
  <sheetViews>
    <sheetView workbookViewId="0">
      <selection activeCell="B21" sqref="B21"/>
    </sheetView>
  </sheetViews>
  <sheetFormatPr defaultRowHeight="14.4" x14ac:dyDescent="0.3"/>
  <sheetData>
    <row r="2" spans="1:16" x14ac:dyDescent="0.3">
      <c r="A2" s="42" t="s">
        <v>207</v>
      </c>
      <c r="B2" s="42" t="s">
        <v>208</v>
      </c>
      <c r="C2" s="42"/>
      <c r="D2" s="42"/>
      <c r="E2" s="42"/>
      <c r="F2" s="42" t="s">
        <v>209</v>
      </c>
      <c r="G2" s="42"/>
      <c r="H2" s="42"/>
      <c r="I2" s="42"/>
      <c r="J2" s="42"/>
      <c r="K2" s="42"/>
      <c r="L2" s="42"/>
      <c r="M2" s="42"/>
      <c r="N2" s="42"/>
      <c r="O2" s="42"/>
      <c r="P2" s="42"/>
    </row>
    <row r="3" spans="1:16" ht="15.6" x14ac:dyDescent="0.3">
      <c r="A3" s="42" t="s">
        <v>210</v>
      </c>
      <c r="B3" s="225">
        <v>7540</v>
      </c>
      <c r="C3" s="42"/>
      <c r="D3" s="42"/>
      <c r="E3" s="42"/>
      <c r="F3" s="42" t="s">
        <v>211</v>
      </c>
      <c r="G3" s="42"/>
      <c r="H3" s="221" t="s">
        <v>194</v>
      </c>
      <c r="I3" s="42"/>
      <c r="J3" s="42"/>
      <c r="K3" s="42"/>
      <c r="L3" s="42"/>
      <c r="M3" s="42"/>
      <c r="N3" s="42"/>
      <c r="O3" s="42"/>
      <c r="P3" s="42"/>
    </row>
    <row r="4" spans="1:16" ht="15.6" x14ac:dyDescent="0.3">
      <c r="A4" s="42" t="s">
        <v>212</v>
      </c>
      <c r="B4" s="230">
        <v>7540</v>
      </c>
      <c r="C4" s="42"/>
      <c r="D4" s="42"/>
      <c r="E4" s="42"/>
      <c r="F4" s="42" t="s">
        <v>213</v>
      </c>
      <c r="G4" s="42"/>
      <c r="H4" s="227" t="s">
        <v>195</v>
      </c>
      <c r="I4" s="42"/>
      <c r="J4" s="42"/>
      <c r="K4" s="42"/>
      <c r="L4" s="42"/>
      <c r="M4" s="42"/>
      <c r="N4" s="42"/>
      <c r="O4" s="42"/>
      <c r="P4" s="42"/>
    </row>
    <row r="5" spans="1:16" ht="15.6" x14ac:dyDescent="0.3">
      <c r="A5" s="42" t="s">
        <v>214</v>
      </c>
      <c r="B5" s="230">
        <v>10000</v>
      </c>
      <c r="C5" s="42"/>
      <c r="D5" s="42"/>
      <c r="E5" s="42"/>
      <c r="F5" s="42" t="s">
        <v>215</v>
      </c>
      <c r="G5" s="42"/>
      <c r="H5" s="227" t="s">
        <v>196</v>
      </c>
      <c r="I5" s="42"/>
      <c r="J5" s="42"/>
      <c r="K5" s="42"/>
      <c r="L5" s="42"/>
      <c r="M5" s="42"/>
      <c r="N5" s="42"/>
      <c r="O5" s="42"/>
      <c r="P5" s="42"/>
    </row>
    <row r="6" spans="1:16" ht="15.6" x14ac:dyDescent="0.3">
      <c r="A6" s="42" t="s">
        <v>216</v>
      </c>
      <c r="B6" s="235">
        <v>12708</v>
      </c>
      <c r="C6" s="42"/>
      <c r="D6" s="42"/>
      <c r="E6" s="42"/>
      <c r="F6" s="42" t="s">
        <v>217</v>
      </c>
      <c r="G6" s="42"/>
      <c r="H6" s="221" t="s">
        <v>197</v>
      </c>
      <c r="I6" s="42"/>
      <c r="J6" s="42"/>
      <c r="K6" s="42"/>
      <c r="L6" s="42"/>
      <c r="M6" s="42"/>
      <c r="N6" s="42"/>
      <c r="O6" s="42"/>
      <c r="P6" s="42"/>
    </row>
    <row r="7" spans="1:16" ht="15.6" x14ac:dyDescent="0.3">
      <c r="A7" s="42" t="s">
        <v>218</v>
      </c>
      <c r="B7" s="230">
        <v>19552</v>
      </c>
      <c r="C7" s="42"/>
      <c r="D7" s="42"/>
      <c r="E7" s="42"/>
      <c r="F7" s="42" t="s">
        <v>219</v>
      </c>
      <c r="G7" s="42"/>
      <c r="H7" s="221" t="s">
        <v>198</v>
      </c>
      <c r="I7" s="42"/>
      <c r="J7" s="42"/>
      <c r="K7" s="42"/>
      <c r="L7" s="42"/>
      <c r="M7" s="42"/>
      <c r="N7" s="42"/>
      <c r="O7" s="42"/>
      <c r="P7" s="42"/>
    </row>
    <row r="8" spans="1:16" ht="15.6" x14ac:dyDescent="0.3">
      <c r="A8" s="42" t="s">
        <v>220</v>
      </c>
      <c r="B8" s="226">
        <v>15080</v>
      </c>
      <c r="C8" s="42"/>
      <c r="D8" s="42"/>
      <c r="E8" s="42"/>
      <c r="F8" s="42"/>
      <c r="G8" s="42"/>
      <c r="H8" s="42"/>
      <c r="I8" s="42"/>
      <c r="J8" s="42"/>
      <c r="K8" s="42"/>
      <c r="L8" s="42"/>
      <c r="M8" s="42"/>
      <c r="N8" s="42"/>
      <c r="O8" s="42"/>
      <c r="P8" s="42"/>
    </row>
    <row r="9" spans="1:16" ht="15.6" x14ac:dyDescent="0.3">
      <c r="A9" s="42" t="s">
        <v>221</v>
      </c>
      <c r="B9" s="230">
        <v>15080</v>
      </c>
      <c r="C9" s="42"/>
      <c r="D9" s="42"/>
      <c r="E9" s="42"/>
      <c r="F9" s="42"/>
      <c r="G9" s="42"/>
      <c r="H9" s="42"/>
      <c r="I9" s="42"/>
      <c r="J9" s="42"/>
      <c r="K9" s="42"/>
      <c r="L9" s="42"/>
      <c r="M9" s="42"/>
      <c r="N9" s="42"/>
      <c r="O9" s="42"/>
      <c r="P9" s="42"/>
    </row>
    <row r="10" spans="1:16" ht="15.6" x14ac:dyDescent="0.3">
      <c r="A10" s="42" t="s">
        <v>222</v>
      </c>
      <c r="B10" s="230">
        <v>20000</v>
      </c>
      <c r="C10" s="42"/>
      <c r="D10" s="42"/>
      <c r="E10" s="42"/>
      <c r="F10" s="42">
        <f>INDEX(B3:B22, MATCH($F$14,$A$3:$A$22,0))</f>
        <v>12708</v>
      </c>
      <c r="G10" s="42"/>
      <c r="H10" s="42"/>
      <c r="I10" s="42"/>
      <c r="J10" s="42"/>
      <c r="K10" s="42"/>
      <c r="L10" s="42"/>
      <c r="M10" s="42"/>
      <c r="N10" s="42"/>
      <c r="O10" s="42"/>
      <c r="P10" s="42"/>
    </row>
    <row r="11" spans="1:16" x14ac:dyDescent="0.3">
      <c r="A11" s="42" t="s">
        <v>223</v>
      </c>
      <c r="B11" s="236">
        <v>25417</v>
      </c>
      <c r="C11" s="42"/>
      <c r="D11" s="42"/>
      <c r="E11" s="42"/>
      <c r="F11" s="42"/>
      <c r="G11" s="42"/>
      <c r="H11" s="42"/>
      <c r="I11" s="42"/>
      <c r="J11" s="42"/>
      <c r="K11" s="42"/>
      <c r="L11" s="42"/>
      <c r="M11" s="42"/>
      <c r="N11" s="42"/>
      <c r="O11" s="42"/>
      <c r="P11" s="42"/>
    </row>
    <row r="12" spans="1:16" x14ac:dyDescent="0.3">
      <c r="A12" s="42" t="s">
        <v>224</v>
      </c>
      <c r="B12" s="241">
        <v>39104</v>
      </c>
      <c r="C12" s="42"/>
      <c r="D12" s="42"/>
      <c r="E12" s="42"/>
      <c r="F12" s="42"/>
      <c r="G12" s="42"/>
      <c r="H12" s="42"/>
      <c r="I12" s="42"/>
      <c r="J12" s="42"/>
      <c r="K12" s="42"/>
      <c r="L12" s="42"/>
      <c r="M12" s="42"/>
      <c r="N12" s="42"/>
      <c r="O12" s="42"/>
      <c r="P12" s="42"/>
    </row>
    <row r="13" spans="1:16" ht="15.6" x14ac:dyDescent="0.3">
      <c r="A13" s="42" t="s">
        <v>225</v>
      </c>
      <c r="B13" s="250">
        <v>7540</v>
      </c>
      <c r="C13" s="42"/>
      <c r="D13" s="42"/>
      <c r="E13" s="42"/>
      <c r="F13" s="42"/>
      <c r="G13" s="42"/>
      <c r="H13" s="42"/>
      <c r="I13" s="42"/>
      <c r="J13" s="42"/>
      <c r="K13" s="42"/>
      <c r="L13" s="42"/>
      <c r="M13" s="42"/>
      <c r="N13" s="42"/>
      <c r="O13" s="42"/>
      <c r="P13" s="42"/>
    </row>
    <row r="14" spans="1:16" ht="15.6" x14ac:dyDescent="0.3">
      <c r="A14" s="42" t="s">
        <v>226</v>
      </c>
      <c r="B14" s="254">
        <v>7540</v>
      </c>
      <c r="C14" s="42"/>
      <c r="D14" s="42"/>
      <c r="E14" s="42" t="s">
        <v>227</v>
      </c>
      <c r="F14" s="42" t="s">
        <v>216</v>
      </c>
      <c r="G14" s="42"/>
      <c r="H14" s="42"/>
      <c r="I14" s="42"/>
      <c r="J14" s="42"/>
      <c r="K14" s="42"/>
      <c r="L14" s="42"/>
      <c r="M14" s="42"/>
      <c r="N14" s="42"/>
      <c r="O14" s="42"/>
      <c r="P14" s="42"/>
    </row>
    <row r="15" spans="1:16" ht="15.6" x14ac:dyDescent="0.3">
      <c r="A15" s="42" t="s">
        <v>228</v>
      </c>
      <c r="B15" s="250">
        <v>7540</v>
      </c>
      <c r="C15" s="42"/>
      <c r="D15" s="42"/>
      <c r="E15" s="42"/>
      <c r="F15" s="42"/>
      <c r="G15" s="42"/>
      <c r="H15" s="42"/>
      <c r="I15" s="42"/>
      <c r="J15" s="42"/>
      <c r="K15" s="42"/>
      <c r="L15" s="42"/>
      <c r="M15" s="42"/>
      <c r="N15" s="42"/>
      <c r="O15" s="42"/>
      <c r="P15" s="42"/>
    </row>
    <row r="16" spans="1:16" ht="15.6" x14ac:dyDescent="0.3">
      <c r="A16" s="42" t="s">
        <v>229</v>
      </c>
      <c r="B16" s="250">
        <v>7540</v>
      </c>
      <c r="C16" s="42"/>
      <c r="D16" s="42"/>
      <c r="E16" s="42"/>
      <c r="F16" s="42"/>
      <c r="G16" s="42"/>
      <c r="H16" s="42"/>
      <c r="I16" s="42"/>
      <c r="J16" s="42"/>
      <c r="K16" s="42"/>
      <c r="L16" s="42"/>
      <c r="M16" s="42"/>
      <c r="N16" s="42"/>
      <c r="O16" s="42"/>
      <c r="P16" s="42"/>
    </row>
    <row r="17" spans="1:16" ht="15.6" x14ac:dyDescent="0.3">
      <c r="A17" s="42" t="s">
        <v>230</v>
      </c>
      <c r="B17" s="250">
        <v>7540</v>
      </c>
      <c r="C17" s="42"/>
      <c r="D17" s="42"/>
      <c r="E17" s="42" t="s">
        <v>231</v>
      </c>
      <c r="F17" s="42"/>
      <c r="G17" s="42"/>
      <c r="H17" s="42"/>
      <c r="I17" s="42"/>
      <c r="J17" s="42"/>
      <c r="K17" s="42"/>
      <c r="L17" s="42"/>
      <c r="M17" s="42"/>
      <c r="N17" s="42"/>
      <c r="O17" s="42"/>
      <c r="P17" s="42"/>
    </row>
    <row r="18" spans="1:16" ht="15.6" x14ac:dyDescent="0.3">
      <c r="A18" s="42" t="s">
        <v>232</v>
      </c>
      <c r="B18" s="250">
        <v>15080</v>
      </c>
      <c r="C18" s="42"/>
      <c r="D18" s="42"/>
      <c r="E18" s="42" t="s">
        <v>233</v>
      </c>
      <c r="F18" s="42"/>
      <c r="G18" s="42"/>
      <c r="H18" s="42"/>
      <c r="I18" s="42"/>
      <c r="J18" s="42"/>
      <c r="K18" s="42"/>
      <c r="L18" s="42"/>
      <c r="M18" s="42"/>
      <c r="N18" s="42"/>
      <c r="O18" s="42"/>
      <c r="P18" s="42"/>
    </row>
    <row r="19" spans="1:16" ht="15.6" x14ac:dyDescent="0.3">
      <c r="A19" s="42" t="s">
        <v>234</v>
      </c>
      <c r="B19" s="254">
        <v>15080</v>
      </c>
      <c r="C19" s="42"/>
      <c r="D19" s="42"/>
      <c r="E19" s="42" t="s">
        <v>235</v>
      </c>
      <c r="F19" s="42"/>
      <c r="G19" s="42"/>
      <c r="H19" s="42"/>
      <c r="I19" s="42"/>
      <c r="J19" s="42"/>
      <c r="K19" s="42"/>
      <c r="L19" s="42"/>
      <c r="M19" s="42"/>
      <c r="N19" s="42"/>
      <c r="O19" s="42"/>
      <c r="P19" s="42"/>
    </row>
    <row r="20" spans="1:16" ht="15.6" x14ac:dyDescent="0.3">
      <c r="A20" s="42" t="s">
        <v>236</v>
      </c>
      <c r="B20" s="250">
        <v>15080</v>
      </c>
      <c r="C20" s="42"/>
      <c r="D20" s="42"/>
      <c r="E20" s="42"/>
      <c r="F20" s="42"/>
      <c r="G20" s="42"/>
      <c r="H20" s="42"/>
      <c r="I20" s="42"/>
      <c r="J20" s="42"/>
      <c r="K20" s="42"/>
      <c r="L20" s="42"/>
      <c r="M20" s="42"/>
      <c r="N20" s="42"/>
      <c r="O20" s="42"/>
      <c r="P20" s="42"/>
    </row>
    <row r="21" spans="1:16" ht="15.6" x14ac:dyDescent="0.3">
      <c r="A21" s="42" t="s">
        <v>237</v>
      </c>
      <c r="B21" s="250">
        <v>15080</v>
      </c>
      <c r="C21" s="42"/>
      <c r="D21" s="42"/>
      <c r="E21" s="42"/>
      <c r="F21" s="42"/>
      <c r="G21" s="42"/>
      <c r="H21" s="42"/>
      <c r="I21" s="42"/>
      <c r="J21" s="42"/>
      <c r="K21" s="42"/>
      <c r="L21" s="42"/>
      <c r="M21" s="42"/>
      <c r="N21" s="42"/>
      <c r="O21" s="42"/>
      <c r="P21" s="42"/>
    </row>
    <row r="22" spans="1:16" ht="15.6" x14ac:dyDescent="0.3">
      <c r="A22" s="42" t="s">
        <v>238</v>
      </c>
      <c r="B22" s="250">
        <v>15080</v>
      </c>
      <c r="C22" s="42"/>
      <c r="D22" s="42"/>
      <c r="E22" s="42"/>
      <c r="F22" s="42"/>
      <c r="G22" s="42"/>
      <c r="H22" s="42"/>
      <c r="I22" s="42"/>
      <c r="J22" s="42"/>
      <c r="K22" s="42"/>
      <c r="L22" s="42"/>
      <c r="M22" s="42"/>
      <c r="N22" s="42"/>
      <c r="O22" s="42"/>
      <c r="P22" s="42"/>
    </row>
  </sheetData>
  <sheetProtection algorithmName="SHA-512" hashValue="8k+vmBu8E9LHo6uX/6mHNG1LIdzXJXGtctZJ9F0GRdL5M17OHZK12BZs19LNPBuYLht2iybUKUoghP7stDKOgQ==" saltValue="+vskaadzQI5l19kBSlE2uw==" spinCount="100000" sheet="1" objects="1" scenarios="1"/>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M93"/>
  <sheetViews>
    <sheetView topLeftCell="A13" zoomScale="70" zoomScaleNormal="70" zoomScaleSheetLayoutView="100" zoomScalePageLayoutView="60" workbookViewId="0">
      <selection activeCell="G24" sqref="G24"/>
    </sheetView>
  </sheetViews>
  <sheetFormatPr defaultColWidth="9.109375" defaultRowHeight="18" x14ac:dyDescent="0.35"/>
  <cols>
    <col min="1" max="1" width="57.44140625" style="8" customWidth="1"/>
    <col min="2" max="2" width="30.44140625" style="8" customWidth="1"/>
    <col min="3" max="3" width="27.109375" style="8" customWidth="1"/>
    <col min="4" max="4" width="27.33203125" style="8" customWidth="1"/>
    <col min="5" max="9" width="20.6640625" style="8" customWidth="1"/>
    <col min="10" max="15" width="22.88671875" style="8" customWidth="1"/>
    <col min="16" max="16384" width="9.109375" style="8"/>
  </cols>
  <sheetData>
    <row r="1" spans="1:39" ht="25.8" x14ac:dyDescent="0.5">
      <c r="A1" s="357" t="s">
        <v>37</v>
      </c>
      <c r="B1" s="357"/>
      <c r="C1" s="357"/>
      <c r="D1" s="357"/>
      <c r="E1" s="357"/>
      <c r="F1" s="357"/>
      <c r="G1" s="357"/>
      <c r="L1" s="23" t="s">
        <v>38</v>
      </c>
      <c r="M1" s="2"/>
      <c r="N1" s="2"/>
      <c r="O1" s="2"/>
    </row>
    <row r="2" spans="1:39" ht="25.8" x14ac:dyDescent="0.5">
      <c r="A2" s="24" t="s">
        <v>39</v>
      </c>
      <c r="B2" s="24"/>
      <c r="C2" s="5"/>
      <c r="D2" s="5"/>
      <c r="E2" s="5"/>
      <c r="F2" s="5"/>
      <c r="G2" s="5"/>
      <c r="L2" s="10" t="s">
        <v>40</v>
      </c>
      <c r="M2" s="3"/>
      <c r="N2" s="2"/>
      <c r="O2" s="2"/>
    </row>
    <row r="3" spans="1:39" ht="15.6" customHeight="1" x14ac:dyDescent="0.5">
      <c r="E3" s="5"/>
      <c r="F3" s="5"/>
      <c r="G3" s="5"/>
      <c r="L3" s="11"/>
      <c r="M3" s="22"/>
      <c r="N3" s="22"/>
      <c r="O3" s="22"/>
    </row>
    <row r="4" spans="1:39" ht="24" customHeight="1" thickBot="1" x14ac:dyDescent="0.55000000000000004">
      <c r="A4" s="16" t="s">
        <v>41</v>
      </c>
      <c r="B4" s="16"/>
      <c r="C4" s="17"/>
      <c r="D4" s="17"/>
      <c r="E4" s="17"/>
      <c r="F4" s="17"/>
      <c r="G4" s="17"/>
      <c r="H4" s="18"/>
      <c r="I4" s="18"/>
      <c r="J4" s="64"/>
      <c r="K4" s="64"/>
      <c r="L4" s="66"/>
      <c r="M4" s="66"/>
      <c r="N4" s="66"/>
      <c r="O4" s="66"/>
    </row>
    <row r="5" spans="1:39" ht="39.75" customHeight="1" x14ac:dyDescent="0.4">
      <c r="A5" s="146" t="s">
        <v>42</v>
      </c>
      <c r="B5" s="146"/>
      <c r="C5" s="358"/>
      <c r="D5" s="359"/>
      <c r="F5" s="360" t="s">
        <v>43</v>
      </c>
      <c r="G5" s="361"/>
      <c r="H5" s="362"/>
      <c r="I5" s="363"/>
      <c r="J5" s="364"/>
      <c r="K5" s="173"/>
    </row>
    <row r="6" spans="1:39" ht="39.75" customHeight="1" x14ac:dyDescent="0.4">
      <c r="A6" s="147" t="s">
        <v>44</v>
      </c>
      <c r="B6" s="147"/>
      <c r="C6" s="365"/>
      <c r="D6" s="366"/>
      <c r="F6" s="367" t="s">
        <v>45</v>
      </c>
      <c r="G6" s="368"/>
      <c r="H6" s="369"/>
      <c r="I6" s="370"/>
      <c r="J6" s="371"/>
      <c r="K6" s="174"/>
    </row>
    <row r="7" spans="1:39" ht="39.75" customHeight="1" thickBot="1" x14ac:dyDescent="0.45">
      <c r="A7" s="148" t="s">
        <v>46</v>
      </c>
      <c r="B7" s="148"/>
      <c r="C7" s="343"/>
      <c r="D7" s="344"/>
      <c r="F7" s="144" t="s">
        <v>47</v>
      </c>
      <c r="G7" s="145"/>
      <c r="H7" s="345"/>
      <c r="I7" s="346"/>
      <c r="J7" s="347"/>
      <c r="K7" s="174"/>
    </row>
    <row r="8" spans="1:39" ht="17.399999999999999" customHeight="1" x14ac:dyDescent="0.4">
      <c r="A8" s="48"/>
      <c r="B8" s="48"/>
      <c r="C8" s="48"/>
      <c r="D8" s="47"/>
      <c r="E8" s="47"/>
      <c r="F8" s="47"/>
      <c r="G8" s="13"/>
      <c r="H8" s="13"/>
      <c r="I8" s="12"/>
      <c r="J8" s="9"/>
      <c r="K8" s="9"/>
      <c r="L8" s="14"/>
      <c r="M8" s="42"/>
      <c r="N8" s="42"/>
      <c r="O8" s="42"/>
    </row>
    <row r="9" spans="1:39" ht="29.25" customHeight="1" x14ac:dyDescent="0.5">
      <c r="A9" s="16" t="s">
        <v>48</v>
      </c>
      <c r="B9" s="16"/>
      <c r="C9" s="17"/>
      <c r="D9" s="17"/>
      <c r="E9" s="17"/>
      <c r="F9" s="17"/>
      <c r="G9" s="17"/>
      <c r="H9" s="18"/>
      <c r="I9" s="18"/>
      <c r="J9" s="18"/>
      <c r="K9" s="18"/>
      <c r="L9" s="18"/>
      <c r="M9" s="18"/>
      <c r="N9" s="18"/>
      <c r="O9" s="18"/>
    </row>
    <row r="10" spans="1:39" s="1" customFormat="1" ht="32.25" customHeight="1" x14ac:dyDescent="0.3">
      <c r="A10" s="348" t="s">
        <v>49</v>
      </c>
      <c r="B10" s="349"/>
      <c r="C10" s="349"/>
      <c r="D10" s="349"/>
      <c r="E10" s="349"/>
      <c r="F10" s="349"/>
      <c r="G10" s="349"/>
      <c r="H10" s="349"/>
      <c r="I10" s="349"/>
      <c r="J10" s="349"/>
      <c r="K10" s="349"/>
      <c r="L10" s="349"/>
      <c r="M10" s="349"/>
      <c r="N10" s="350"/>
    </row>
    <row r="11" spans="1:39" s="1" customFormat="1" ht="29.4" customHeight="1" thickBot="1" x14ac:dyDescent="0.35">
      <c r="A11" s="351" t="s">
        <v>50</v>
      </c>
      <c r="B11" s="352"/>
      <c r="C11" s="353"/>
      <c r="D11" s="353"/>
      <c r="E11" s="353"/>
      <c r="F11" s="353"/>
      <c r="G11" s="353"/>
      <c r="H11" s="353"/>
      <c r="I11" s="353"/>
      <c r="J11" s="353"/>
      <c r="K11" s="353"/>
      <c r="L11" s="353"/>
      <c r="M11" s="353"/>
      <c r="N11" s="353"/>
    </row>
    <row r="12" spans="1:39" ht="64.95" customHeight="1" thickTop="1" thickBot="1" x14ac:dyDescent="0.4">
      <c r="A12" s="169" t="s">
        <v>15</v>
      </c>
      <c r="B12" s="184" t="s">
        <v>51</v>
      </c>
      <c r="C12" s="354" t="s">
        <v>52</v>
      </c>
      <c r="D12" s="355"/>
      <c r="E12" s="356" t="s">
        <v>53</v>
      </c>
      <c r="F12" s="354"/>
      <c r="G12" s="354"/>
      <c r="H12" s="354"/>
      <c r="I12" s="355"/>
      <c r="J12" s="184" t="s">
        <v>20</v>
      </c>
      <c r="K12" s="184" t="s">
        <v>54</v>
      </c>
      <c r="L12" s="185" t="s">
        <v>55</v>
      </c>
      <c r="M12" s="186" t="s">
        <v>56</v>
      </c>
      <c r="N12" s="184" t="s">
        <v>57</v>
      </c>
      <c r="O12" s="184" t="s">
        <v>58</v>
      </c>
      <c r="P12" s="41"/>
      <c r="Q12" s="41"/>
      <c r="R12" s="41"/>
      <c r="S12" s="7"/>
      <c r="T12" s="7"/>
    </row>
    <row r="13" spans="1:39" s="21" customFormat="1" ht="79.95" customHeight="1" thickTop="1" thickBot="1" x14ac:dyDescent="0.4">
      <c r="A13" s="170" t="s">
        <v>22</v>
      </c>
      <c r="B13" s="170" t="s">
        <v>59</v>
      </c>
      <c r="C13" s="130" t="s">
        <v>60</v>
      </c>
      <c r="D13" s="126" t="s">
        <v>61</v>
      </c>
      <c r="E13" s="131" t="s">
        <v>62</v>
      </c>
      <c r="F13" s="132" t="s">
        <v>63</v>
      </c>
      <c r="G13" s="130" t="s">
        <v>64</v>
      </c>
      <c r="H13" s="132" t="s">
        <v>65</v>
      </c>
      <c r="I13" s="133" t="s">
        <v>66</v>
      </c>
      <c r="J13" s="134" t="s">
        <v>67</v>
      </c>
      <c r="K13" s="134" t="s">
        <v>68</v>
      </c>
      <c r="L13" s="134" t="s">
        <v>68</v>
      </c>
      <c r="M13" s="126" t="s">
        <v>69</v>
      </c>
      <c r="N13" s="134" t="s">
        <v>70</v>
      </c>
      <c r="O13" s="134" t="s">
        <v>70</v>
      </c>
      <c r="P13" s="7"/>
      <c r="Q13" s="43"/>
      <c r="R13" s="43"/>
      <c r="S13" s="7"/>
      <c r="T13" s="7"/>
      <c r="U13" s="7"/>
      <c r="V13" s="7"/>
      <c r="W13" s="7"/>
      <c r="X13" s="7"/>
      <c r="Y13" s="7"/>
      <c r="Z13" s="7"/>
      <c r="AA13" s="7"/>
      <c r="AB13" s="7"/>
      <c r="AC13" s="7"/>
      <c r="AD13" s="7"/>
      <c r="AE13" s="7"/>
      <c r="AF13" s="7"/>
      <c r="AG13" s="7"/>
      <c r="AH13" s="7"/>
      <c r="AI13" s="7"/>
      <c r="AJ13" s="7"/>
      <c r="AK13" s="7"/>
      <c r="AL13" s="7"/>
      <c r="AM13" s="7"/>
    </row>
    <row r="14" spans="1:39" ht="22.95" customHeight="1" thickTop="1" x14ac:dyDescent="0.45">
      <c r="A14" s="106" t="s">
        <v>71</v>
      </c>
      <c r="B14" s="194"/>
      <c r="C14" s="25">
        <v>41</v>
      </c>
      <c r="D14" s="26">
        <v>37</v>
      </c>
      <c r="E14" s="87"/>
      <c r="F14" s="27"/>
      <c r="G14" s="92" t="s">
        <v>72</v>
      </c>
      <c r="H14" s="28"/>
      <c r="I14" s="84"/>
      <c r="J14" s="151">
        <v>24</v>
      </c>
      <c r="K14" s="213"/>
      <c r="L14" s="214" t="b">
        <f>IF(F14&gt;0,'Parity &amp; Living Wage Rates'!#REF!)</f>
        <v>0</v>
      </c>
      <c r="M14" s="153" t="e">
        <f>IF(G14&gt;0,'Parity &amp; Living Wage Rates'!#REF!)</f>
        <v>#REF!</v>
      </c>
      <c r="N14" s="212" t="e">
        <f>(M14-J14)*C14*2080</f>
        <v>#REF!</v>
      </c>
      <c r="O14" s="154" t="e">
        <f>($M14-$J14)*D14*1040</f>
        <v>#REF!</v>
      </c>
      <c r="P14" s="43"/>
      <c r="Q14" s="43"/>
      <c r="R14" s="43"/>
      <c r="S14" s="7"/>
      <c r="T14" s="7"/>
    </row>
    <row r="15" spans="1:39" s="19" customFormat="1" ht="22.95" customHeight="1" x14ac:dyDescent="0.45">
      <c r="A15" s="106" t="s">
        <v>73</v>
      </c>
      <c r="B15" s="187"/>
      <c r="C15" s="67">
        <v>5</v>
      </c>
      <c r="D15" s="68">
        <v>3</v>
      </c>
      <c r="E15" s="88"/>
      <c r="F15" s="27"/>
      <c r="G15" s="93" t="s">
        <v>72</v>
      </c>
      <c r="H15" s="69"/>
      <c r="I15" s="85"/>
      <c r="J15" s="155">
        <v>27</v>
      </c>
      <c r="K15" s="181"/>
      <c r="L15" s="180" t="b">
        <f>IF(F15&gt;0,'Parity &amp; Living Wage Rates'!#REF!)</f>
        <v>0</v>
      </c>
      <c r="M15" s="153" t="e">
        <f>IF(G15&gt;0,'Parity &amp; Living Wage Rates'!#REF!)</f>
        <v>#REF!</v>
      </c>
      <c r="N15" s="156" t="e">
        <f>(M15-J15)*C15*2080</f>
        <v>#REF!</v>
      </c>
      <c r="O15" s="156" t="e">
        <f>(M15-J15)*D15*1040</f>
        <v>#REF!</v>
      </c>
      <c r="P15" s="43"/>
      <c r="Q15" s="43"/>
      <c r="R15" s="43"/>
      <c r="S15" s="43"/>
      <c r="T15" s="43"/>
    </row>
    <row r="16" spans="1:39" ht="22.95" customHeight="1" x14ac:dyDescent="0.45">
      <c r="A16" s="106" t="s">
        <v>74</v>
      </c>
      <c r="B16" s="188"/>
      <c r="C16" s="33">
        <v>6</v>
      </c>
      <c r="D16" s="34">
        <v>0</v>
      </c>
      <c r="E16" s="89"/>
      <c r="F16" s="27"/>
      <c r="G16" s="30" t="s">
        <v>72</v>
      </c>
      <c r="H16" s="31"/>
      <c r="I16" s="32"/>
      <c r="J16" s="157">
        <v>29</v>
      </c>
      <c r="K16" s="183"/>
      <c r="L16" s="180" t="b">
        <f>IF(F16&gt;0,'Parity &amp; Living Wage Rates'!#REF!)</f>
        <v>0</v>
      </c>
      <c r="M16" s="153" t="e">
        <f>IF(G16&gt;0,'Parity &amp; Living Wage Rates'!#REF!)</f>
        <v>#REF!</v>
      </c>
      <c r="N16" s="211" t="e">
        <f>MAX(0,M16-J16)*C16*2080</f>
        <v>#REF!</v>
      </c>
      <c r="O16" s="156">
        <v>0</v>
      </c>
      <c r="P16" s="43"/>
      <c r="Q16" s="43"/>
      <c r="R16" s="43"/>
      <c r="S16" s="7"/>
      <c r="T16" s="7"/>
    </row>
    <row r="17" spans="1:20" s="19" customFormat="1" ht="22.95" customHeight="1" x14ac:dyDescent="0.45">
      <c r="A17" s="106" t="s">
        <v>75</v>
      </c>
      <c r="B17" s="106"/>
      <c r="C17" s="35">
        <v>6</v>
      </c>
      <c r="D17" s="36">
        <v>0</v>
      </c>
      <c r="E17" s="90"/>
      <c r="F17" s="56" t="s">
        <v>76</v>
      </c>
      <c r="G17" s="121"/>
      <c r="H17" s="122"/>
      <c r="I17" s="61"/>
      <c r="J17" s="158">
        <v>33</v>
      </c>
      <c r="K17" s="181"/>
      <c r="L17" s="180" t="e">
        <f>IF(F17&gt;0,'Parity &amp; Living Wage Rates'!#REF!)</f>
        <v>#REF!</v>
      </c>
      <c r="M17" s="153" t="b">
        <f>IF(G17&gt;0,'Parity &amp; Living Wage Rates'!C3)</f>
        <v>0</v>
      </c>
      <c r="N17" s="156" t="e">
        <f>MAX(0,L17-J17)*C17*2080</f>
        <v>#REF!</v>
      </c>
      <c r="O17" s="156">
        <v>0</v>
      </c>
      <c r="P17" s="43"/>
      <c r="Q17" s="43"/>
      <c r="R17" s="43"/>
      <c r="S17" s="43"/>
      <c r="T17" s="43"/>
    </row>
    <row r="18" spans="1:20" s="19" customFormat="1" ht="22.95" customHeight="1" x14ac:dyDescent="0.45">
      <c r="A18" s="106" t="s">
        <v>77</v>
      </c>
      <c r="B18" s="106"/>
      <c r="C18" s="70">
        <v>3</v>
      </c>
      <c r="D18" s="71">
        <v>3</v>
      </c>
      <c r="E18" s="91" t="s">
        <v>72</v>
      </c>
      <c r="F18" s="38"/>
      <c r="G18" s="94"/>
      <c r="H18" s="73"/>
      <c r="I18" s="74"/>
      <c r="J18" s="159">
        <v>37</v>
      </c>
      <c r="K18" s="182" t="e">
        <f>IF(E18&gt;0,'Parity &amp; Living Wage Rates'!#REF!)</f>
        <v>#REF!</v>
      </c>
      <c r="L18" s="180" t="b">
        <f>IF(F18&gt;0,'Parity &amp; Living Wage Rates'!C1)</f>
        <v>0</v>
      </c>
      <c r="M18" s="153" t="b">
        <f>IF(G18&gt;0,'Parity &amp; Living Wage Rates'!C4)</f>
        <v>0</v>
      </c>
      <c r="N18" s="156" t="e">
        <f>MAX(0,K18-J18)*C18*2080</f>
        <v>#REF!</v>
      </c>
      <c r="O18" s="156" t="e">
        <f>MAX(0,K18-J18)*D18*1040</f>
        <v>#REF!</v>
      </c>
      <c r="P18" s="43"/>
      <c r="Q18" s="43"/>
      <c r="R18" s="43"/>
      <c r="S18" s="43"/>
      <c r="T18" s="43"/>
    </row>
    <row r="19" spans="1:20" s="19" customFormat="1" ht="22.95" customHeight="1" x14ac:dyDescent="0.45">
      <c r="A19" s="106"/>
      <c r="B19" s="106"/>
      <c r="C19" s="70"/>
      <c r="D19" s="71"/>
      <c r="E19" s="91"/>
      <c r="F19" s="38"/>
      <c r="G19" s="95"/>
      <c r="H19" s="75"/>
      <c r="I19" s="76"/>
      <c r="J19" s="160"/>
      <c r="K19" s="182"/>
      <c r="L19" s="180"/>
      <c r="M19" s="153" t="s">
        <v>78</v>
      </c>
      <c r="N19" s="156" t="e">
        <f>SUM(N14:N18)</f>
        <v>#REF!</v>
      </c>
      <c r="O19" s="156" t="e">
        <f>SUM(O14:O18)</f>
        <v>#REF!</v>
      </c>
      <c r="P19" s="43"/>
      <c r="Q19" s="43"/>
      <c r="R19" s="43"/>
      <c r="S19" s="43"/>
      <c r="T19" s="43"/>
    </row>
    <row r="20" spans="1:20" s="19" customFormat="1" ht="22.95" customHeight="1" x14ac:dyDescent="0.45">
      <c r="A20" s="106"/>
      <c r="B20" s="106"/>
      <c r="C20" s="72"/>
      <c r="D20" s="77"/>
      <c r="E20" s="96"/>
      <c r="F20" s="97"/>
      <c r="G20" s="98"/>
      <c r="H20" s="69"/>
      <c r="I20" s="85"/>
      <c r="J20" s="159"/>
      <c r="K20" s="182"/>
      <c r="L20" s="180" t="b">
        <f>IF(F20&gt;0,'Parity &amp; Living Wage Rates'!C4)</f>
        <v>0</v>
      </c>
      <c r="M20" s="153" t="s">
        <v>79</v>
      </c>
      <c r="N20" s="216" t="e">
        <f>N19+O19</f>
        <v>#REF!</v>
      </c>
      <c r="O20" s="161"/>
      <c r="P20" s="43"/>
      <c r="Q20" s="43"/>
      <c r="R20" s="43"/>
      <c r="S20" s="43"/>
      <c r="T20" s="43"/>
    </row>
    <row r="21" spans="1:20" s="19" customFormat="1" ht="22.95" customHeight="1" x14ac:dyDescent="0.45">
      <c r="A21" s="106"/>
      <c r="B21" s="106"/>
      <c r="C21" s="78"/>
      <c r="D21" s="79"/>
      <c r="E21" s="99"/>
      <c r="F21" s="39"/>
      <c r="G21" s="39"/>
      <c r="H21" s="39"/>
      <c r="I21" s="40"/>
      <c r="J21" s="162"/>
      <c r="K21" s="182"/>
      <c r="L21" s="180" t="b">
        <f>IF(F21&gt;0,'Parity &amp; Living Wage Rates'!C8)</f>
        <v>0</v>
      </c>
      <c r="M21" s="153" t="s">
        <v>80</v>
      </c>
      <c r="N21" s="161">
        <v>180</v>
      </c>
      <c r="O21" s="161"/>
      <c r="P21" s="43"/>
      <c r="Q21" s="43"/>
      <c r="R21" s="43"/>
      <c r="S21" s="43"/>
      <c r="T21" s="43"/>
    </row>
    <row r="22" spans="1:20" s="19" customFormat="1" ht="22.95" customHeight="1" x14ac:dyDescent="0.45">
      <c r="A22" s="106"/>
      <c r="B22" s="188"/>
      <c r="C22" s="57"/>
      <c r="D22" s="62"/>
      <c r="E22" s="57"/>
      <c r="F22" s="58"/>
      <c r="G22" s="58"/>
      <c r="H22" s="58"/>
      <c r="I22" s="62"/>
      <c r="J22" s="163"/>
      <c r="K22" s="215"/>
      <c r="L22" s="180" t="b">
        <f>IF(F22&gt;0,'Parity &amp; Living Wage Rates'!C9)</f>
        <v>0</v>
      </c>
      <c r="M22" s="153" t="s">
        <v>81</v>
      </c>
      <c r="N22" s="164" t="e">
        <f>N20/N21</f>
        <v>#REF!</v>
      </c>
      <c r="O22" s="164"/>
      <c r="P22" s="43"/>
      <c r="Q22" s="43"/>
      <c r="R22" s="43"/>
      <c r="S22" s="43"/>
      <c r="T22" s="43"/>
    </row>
    <row r="23" spans="1:20" ht="22.95" customHeight="1" x14ac:dyDescent="0.45">
      <c r="A23" s="106"/>
      <c r="B23" s="189"/>
      <c r="C23" s="107"/>
      <c r="D23" s="108"/>
      <c r="E23" s="87"/>
      <c r="F23" s="27"/>
      <c r="G23" s="56"/>
      <c r="H23" s="31"/>
      <c r="I23" s="29"/>
      <c r="J23" s="151"/>
      <c r="K23" s="183"/>
      <c r="L23" s="180" t="b">
        <f>IF(F23&gt;0,'Parity &amp; Living Wage Rates'!C10)</f>
        <v>0</v>
      </c>
      <c r="M23" s="153" t="b">
        <f>IF(G23&gt;0,'Parity &amp; Living Wage Rates'!C12)</f>
        <v>0</v>
      </c>
      <c r="N23" s="156"/>
      <c r="O23" s="156"/>
      <c r="P23" s="43"/>
      <c r="Q23" s="43"/>
      <c r="R23" s="43"/>
      <c r="S23" s="7"/>
      <c r="T23" s="7"/>
    </row>
    <row r="24" spans="1:20" s="19" customFormat="1" ht="22.95" customHeight="1" x14ac:dyDescent="0.45">
      <c r="A24" s="106"/>
      <c r="B24" s="187"/>
      <c r="C24" s="67"/>
      <c r="D24" s="68"/>
      <c r="E24" s="88"/>
      <c r="F24" s="38"/>
      <c r="G24" s="38"/>
      <c r="H24" s="39"/>
      <c r="I24" s="112"/>
      <c r="J24" s="155"/>
      <c r="K24" s="181"/>
      <c r="L24" s="180" t="b">
        <f>IF(F24&gt;0,'Parity &amp; Living Wage Rates'!C11)</f>
        <v>0</v>
      </c>
      <c r="M24" s="153" t="b">
        <f>IF(G24&gt;0,'Parity &amp; Living Wage Rates'!C13)</f>
        <v>0</v>
      </c>
      <c r="N24" s="156"/>
      <c r="O24" s="156"/>
      <c r="P24" s="43"/>
      <c r="Q24" s="43"/>
      <c r="R24" s="43"/>
      <c r="S24" s="43"/>
      <c r="T24" s="43"/>
    </row>
    <row r="25" spans="1:20" ht="22.95" customHeight="1" x14ac:dyDescent="0.45">
      <c r="A25" s="106"/>
      <c r="B25" s="188"/>
      <c r="C25" s="33"/>
      <c r="D25" s="34"/>
      <c r="E25" s="89"/>
      <c r="F25" s="31"/>
      <c r="G25" s="31"/>
      <c r="H25" s="31"/>
      <c r="I25" s="63"/>
      <c r="J25" s="157"/>
      <c r="K25" s="183"/>
      <c r="L25" s="180" t="b">
        <f>IF(F25&gt;0,'Parity &amp; Living Wage Rates'!C12)</f>
        <v>0</v>
      </c>
      <c r="M25" s="153" t="b">
        <f>IF(G25&gt;0,'Parity &amp; Living Wage Rates'!C14)</f>
        <v>0</v>
      </c>
      <c r="N25" s="156"/>
      <c r="O25" s="156"/>
      <c r="P25" s="43"/>
      <c r="Q25" s="43"/>
      <c r="R25" s="43"/>
      <c r="S25" s="7"/>
      <c r="T25" s="7"/>
    </row>
    <row r="26" spans="1:20" s="19" customFormat="1" ht="22.95" customHeight="1" x14ac:dyDescent="0.45">
      <c r="A26" s="106"/>
      <c r="B26" s="188"/>
      <c r="C26" s="55"/>
      <c r="D26" s="171"/>
      <c r="E26" s="90"/>
      <c r="F26" s="56"/>
      <c r="G26" s="56"/>
      <c r="H26" s="31"/>
      <c r="I26" s="32"/>
      <c r="J26" s="158"/>
      <c r="K26" s="181"/>
      <c r="L26" s="180" t="b">
        <f>IF(F26&gt;0,'Parity &amp; Living Wage Rates'!C13)</f>
        <v>0</v>
      </c>
      <c r="M26" s="153" t="b">
        <f>IF(G26&gt;0,'Parity &amp; Living Wage Rates'!#REF!)</f>
        <v>0</v>
      </c>
      <c r="N26" s="156"/>
      <c r="O26" s="156"/>
      <c r="P26" s="43"/>
      <c r="Q26" s="43"/>
      <c r="R26" s="43"/>
      <c r="S26" s="43"/>
      <c r="T26" s="43"/>
    </row>
    <row r="27" spans="1:20" s="19" customFormat="1" ht="22.95" customHeight="1" x14ac:dyDescent="0.45">
      <c r="A27" s="106"/>
      <c r="B27" s="187"/>
      <c r="C27" s="35"/>
      <c r="D27" s="36"/>
      <c r="E27" s="90"/>
      <c r="F27" s="56"/>
      <c r="G27" s="56"/>
      <c r="H27" s="31"/>
      <c r="I27" s="116"/>
      <c r="J27" s="155"/>
      <c r="K27" s="181"/>
      <c r="L27" s="180" t="b">
        <f>IF(F27&gt;0,'Parity &amp; Living Wage Rates'!C14)</f>
        <v>0</v>
      </c>
      <c r="M27" s="153" t="b">
        <f>IF(G27&gt;0,'Parity &amp; Living Wage Rates'!#REF!)</f>
        <v>0</v>
      </c>
      <c r="N27" s="156"/>
      <c r="O27" s="156"/>
      <c r="P27" s="43"/>
      <c r="Q27" s="43"/>
      <c r="R27" s="43"/>
      <c r="S27" s="43"/>
      <c r="T27" s="43"/>
    </row>
    <row r="28" spans="1:20" s="19" customFormat="1" ht="22.95" customHeight="1" x14ac:dyDescent="0.45">
      <c r="A28" s="106"/>
      <c r="B28" s="187"/>
      <c r="C28" s="35"/>
      <c r="D28" s="36"/>
      <c r="E28" s="90"/>
      <c r="F28" s="56"/>
      <c r="G28" s="56"/>
      <c r="H28" s="31"/>
      <c r="I28" s="116"/>
      <c r="J28" s="155"/>
      <c r="K28" s="181"/>
      <c r="L28" s="180" t="b">
        <f>IF(F28&gt;0,'Parity &amp; Living Wage Rates'!#REF!)</f>
        <v>0</v>
      </c>
      <c r="M28" s="153" t="b">
        <f>IF(G28&gt;0,'Parity &amp; Living Wage Rates'!#REF!)</f>
        <v>0</v>
      </c>
      <c r="N28" s="156"/>
      <c r="O28" s="156"/>
      <c r="P28" s="43"/>
      <c r="Q28" s="43"/>
      <c r="R28" s="43"/>
      <c r="S28" s="43"/>
      <c r="T28" s="43"/>
    </row>
    <row r="29" spans="1:20" s="19" customFormat="1" ht="22.95" customHeight="1" x14ac:dyDescent="0.45">
      <c r="A29" s="106"/>
      <c r="B29" s="187"/>
      <c r="C29" s="35"/>
      <c r="D29" s="36"/>
      <c r="E29" s="90"/>
      <c r="F29" s="56"/>
      <c r="G29" s="56"/>
      <c r="H29" s="31"/>
      <c r="I29" s="116"/>
      <c r="J29" s="155"/>
      <c r="K29" s="181"/>
      <c r="L29" s="152" t="b">
        <f>IF(F29&gt;0,'Parity &amp; Living Wage Rates'!#REF!)</f>
        <v>0</v>
      </c>
      <c r="M29" s="153" t="b">
        <f>IF(G29&gt;0,'Parity &amp; Living Wage Rates'!#REF!)</f>
        <v>0</v>
      </c>
      <c r="N29" s="156"/>
      <c r="O29" s="156"/>
      <c r="P29" s="43"/>
      <c r="Q29" s="43"/>
      <c r="R29" s="43"/>
      <c r="S29" s="43"/>
      <c r="T29" s="43"/>
    </row>
    <row r="30" spans="1:20" s="19" customFormat="1" ht="22.95" customHeight="1" x14ac:dyDescent="0.45">
      <c r="A30" s="106"/>
      <c r="B30" s="187"/>
      <c r="C30" s="70"/>
      <c r="D30" s="71"/>
      <c r="E30" s="91"/>
      <c r="F30" s="38"/>
      <c r="G30" s="39"/>
      <c r="H30" s="39"/>
      <c r="I30" s="82"/>
      <c r="J30" s="159"/>
      <c r="K30" s="182"/>
      <c r="L30" s="152" t="b">
        <f>IF(F30&gt;0,'Parity &amp; Living Wage Rates'!#REF!)</f>
        <v>0</v>
      </c>
      <c r="M30" s="153" t="b">
        <f>IF(G30&gt;0,'Parity &amp; Living Wage Rates'!#REF!)</f>
        <v>0</v>
      </c>
      <c r="N30" s="156"/>
      <c r="O30" s="156"/>
      <c r="P30" s="43"/>
      <c r="Q30" s="43"/>
      <c r="R30" s="43"/>
      <c r="S30" s="43"/>
      <c r="T30" s="43"/>
    </row>
    <row r="31" spans="1:20" ht="13.95" customHeight="1" thickBot="1" x14ac:dyDescent="0.55000000000000004">
      <c r="A31" s="4"/>
      <c r="B31" s="4"/>
      <c r="C31" s="18"/>
      <c r="D31" s="18"/>
      <c r="E31" s="18"/>
      <c r="F31" s="18"/>
      <c r="G31" s="18"/>
      <c r="H31" s="18"/>
      <c r="I31" s="18"/>
      <c r="J31" s="18"/>
      <c r="K31" s="18"/>
      <c r="L31" s="18"/>
      <c r="M31" s="18"/>
      <c r="N31" s="142"/>
      <c r="O31" s="142"/>
    </row>
    <row r="32" spans="1:20" s="19" customFormat="1" ht="48" customHeight="1" thickTop="1" thickBot="1" x14ac:dyDescent="0.4">
      <c r="A32" s="118" t="s">
        <v>82</v>
      </c>
      <c r="B32" s="209" t="s">
        <v>51</v>
      </c>
      <c r="C32" s="340" t="s">
        <v>83</v>
      </c>
      <c r="D32" s="341"/>
      <c r="E32" s="340" t="s">
        <v>84</v>
      </c>
      <c r="F32" s="342"/>
      <c r="G32" s="342"/>
      <c r="H32" s="342"/>
      <c r="I32" s="342"/>
      <c r="J32" s="118" t="s">
        <v>20</v>
      </c>
      <c r="K32" s="175"/>
      <c r="L32" s="119" t="s">
        <v>85</v>
      </c>
      <c r="M32" s="120" t="s">
        <v>56</v>
      </c>
      <c r="N32" s="118" t="s">
        <v>86</v>
      </c>
      <c r="O32" s="118" t="s">
        <v>86</v>
      </c>
    </row>
    <row r="33" spans="1:39" s="19" customFormat="1" ht="85.2" thickTop="1" thickBot="1" x14ac:dyDescent="0.4">
      <c r="A33" s="208" t="s">
        <v>87</v>
      </c>
      <c r="B33" s="210"/>
      <c r="C33" s="44" t="s">
        <v>88</v>
      </c>
      <c r="D33" s="45" t="s">
        <v>89</v>
      </c>
      <c r="E33" s="86" t="s">
        <v>62</v>
      </c>
      <c r="F33" s="46" t="s">
        <v>63</v>
      </c>
      <c r="G33" s="44" t="s">
        <v>64</v>
      </c>
      <c r="H33" s="46" t="s">
        <v>90</v>
      </c>
      <c r="I33" s="49" t="s">
        <v>91</v>
      </c>
      <c r="J33" s="65" t="s">
        <v>92</v>
      </c>
      <c r="K33" s="65"/>
      <c r="L33" s="65" t="s">
        <v>93</v>
      </c>
      <c r="M33" s="45" t="s">
        <v>94</v>
      </c>
      <c r="N33" s="65" t="s">
        <v>95</v>
      </c>
      <c r="O33" s="65" t="s">
        <v>95</v>
      </c>
      <c r="P33" s="43"/>
      <c r="Q33" s="43"/>
      <c r="R33" s="43"/>
      <c r="S33" s="43"/>
      <c r="T33" s="43"/>
    </row>
    <row r="34" spans="1:39" s="19" customFormat="1" ht="22.95" customHeight="1" thickTop="1" x14ac:dyDescent="0.35">
      <c r="A34" s="105">
        <v>1</v>
      </c>
      <c r="B34" s="191"/>
      <c r="C34" s="25"/>
      <c r="D34" s="26"/>
      <c r="E34" s="123"/>
      <c r="F34" s="53"/>
      <c r="G34" s="53"/>
      <c r="H34" s="54"/>
      <c r="I34" s="84"/>
      <c r="J34" s="29"/>
      <c r="K34" s="28"/>
      <c r="L34" s="80"/>
      <c r="M34" s="135"/>
      <c r="N34" s="138"/>
      <c r="O34" s="138"/>
    </row>
    <row r="35" spans="1:39" ht="22.95" customHeight="1" x14ac:dyDescent="0.35">
      <c r="A35" s="105">
        <v>1</v>
      </c>
      <c r="B35" s="192"/>
      <c r="C35" s="67"/>
      <c r="D35" s="68"/>
      <c r="E35" s="124"/>
      <c r="F35" s="38"/>
      <c r="G35" s="38"/>
      <c r="H35" s="39"/>
      <c r="I35" s="40"/>
      <c r="J35" s="81"/>
      <c r="K35" s="110"/>
      <c r="L35" s="37"/>
      <c r="M35" s="52"/>
      <c r="N35" s="139"/>
      <c r="O35" s="139"/>
      <c r="P35" s="41"/>
      <c r="Q35" s="41"/>
      <c r="R35" s="41"/>
      <c r="S35" s="7"/>
      <c r="T35" s="7"/>
    </row>
    <row r="36" spans="1:39" s="21" customFormat="1" ht="22.95" customHeight="1" thickBot="1" x14ac:dyDescent="0.4">
      <c r="A36" s="105">
        <v>1</v>
      </c>
      <c r="B36" s="193"/>
      <c r="C36" s="33"/>
      <c r="D36" s="34"/>
      <c r="E36" s="33"/>
      <c r="F36" s="31"/>
      <c r="G36" s="31"/>
      <c r="H36" s="31"/>
      <c r="I36" s="32"/>
      <c r="J36" s="63"/>
      <c r="K36" s="176"/>
      <c r="L36" s="37"/>
      <c r="M36" s="52"/>
      <c r="N36" s="139"/>
      <c r="O36" s="139"/>
      <c r="P36" s="7"/>
      <c r="Q36" s="43"/>
      <c r="R36" s="43"/>
      <c r="S36" s="7"/>
      <c r="T36" s="7"/>
      <c r="U36" s="7"/>
      <c r="V36" s="7"/>
      <c r="W36" s="7"/>
      <c r="X36" s="7"/>
      <c r="Y36" s="7"/>
      <c r="Z36" s="7"/>
      <c r="AA36" s="7"/>
      <c r="AB36" s="7"/>
      <c r="AC36" s="7"/>
      <c r="AD36" s="7"/>
      <c r="AE36" s="7"/>
      <c r="AF36" s="7"/>
      <c r="AG36" s="7"/>
      <c r="AH36" s="7"/>
      <c r="AI36" s="7"/>
      <c r="AJ36" s="7"/>
      <c r="AK36" s="7"/>
      <c r="AL36" s="7"/>
      <c r="AM36" s="7"/>
    </row>
    <row r="37" spans="1:39" ht="22.95" customHeight="1" thickTop="1" x14ac:dyDescent="0.35">
      <c r="A37" s="105">
        <v>1</v>
      </c>
      <c r="B37" s="192"/>
      <c r="C37" s="35"/>
      <c r="D37" s="36"/>
      <c r="E37" s="55"/>
      <c r="F37" s="56"/>
      <c r="G37" s="56"/>
      <c r="H37" s="31"/>
      <c r="I37" s="32"/>
      <c r="J37" s="117"/>
      <c r="K37" s="177"/>
      <c r="L37" s="37"/>
      <c r="M37" s="52"/>
      <c r="N37" s="139"/>
      <c r="O37" s="139"/>
      <c r="P37" s="43"/>
      <c r="Q37" s="43"/>
      <c r="R37" s="43"/>
      <c r="S37" s="7"/>
      <c r="T37" s="7"/>
    </row>
    <row r="38" spans="1:39" s="19" customFormat="1" ht="22.95" customHeight="1" x14ac:dyDescent="0.35">
      <c r="A38" s="105">
        <v>1</v>
      </c>
      <c r="B38" s="192"/>
      <c r="C38" s="70"/>
      <c r="D38" s="71"/>
      <c r="E38" s="124"/>
      <c r="F38" s="38"/>
      <c r="G38" s="39"/>
      <c r="H38" s="39"/>
      <c r="I38" s="40"/>
      <c r="J38" s="82"/>
      <c r="K38" s="111"/>
      <c r="L38" s="37"/>
      <c r="M38" s="136"/>
      <c r="N38" s="139"/>
      <c r="O38" s="139"/>
      <c r="P38" s="43"/>
      <c r="Q38" s="43"/>
      <c r="R38" s="43"/>
      <c r="S38" s="43"/>
      <c r="T38" s="43"/>
    </row>
    <row r="39" spans="1:39" ht="22.95" customHeight="1" x14ac:dyDescent="0.35">
      <c r="A39" s="105">
        <v>1</v>
      </c>
      <c r="B39" s="192"/>
      <c r="C39" s="70"/>
      <c r="D39" s="71"/>
      <c r="E39" s="124"/>
      <c r="F39" s="38"/>
      <c r="G39" s="39"/>
      <c r="H39" s="39"/>
      <c r="I39" s="40"/>
      <c r="J39" s="83"/>
      <c r="K39" s="111"/>
      <c r="L39" s="37"/>
      <c r="M39" s="136"/>
      <c r="N39" s="139"/>
      <c r="O39" s="139"/>
    </row>
    <row r="40" spans="1:39" ht="22.95" customHeight="1" x14ac:dyDescent="0.35">
      <c r="A40" s="105">
        <v>1</v>
      </c>
      <c r="B40" s="192"/>
      <c r="C40" s="72"/>
      <c r="D40" s="77"/>
      <c r="E40" s="99"/>
      <c r="F40" s="39"/>
      <c r="G40" s="39"/>
      <c r="H40" s="39"/>
      <c r="I40" s="40"/>
      <c r="J40" s="82"/>
      <c r="K40" s="111"/>
      <c r="L40" s="37"/>
      <c r="M40" s="52"/>
      <c r="N40" s="140"/>
      <c r="O40" s="140"/>
    </row>
    <row r="41" spans="1:39" s="19" customFormat="1" ht="22.95" customHeight="1" x14ac:dyDescent="0.35">
      <c r="A41" s="105">
        <v>1</v>
      </c>
      <c r="B41" s="193"/>
      <c r="C41" s="78"/>
      <c r="D41" s="79"/>
      <c r="E41" s="99"/>
      <c r="F41" s="39"/>
      <c r="G41" s="39"/>
      <c r="H41" s="39"/>
      <c r="I41" s="40"/>
      <c r="J41" s="101"/>
      <c r="K41" s="178"/>
      <c r="L41" s="103"/>
      <c r="M41" s="52"/>
      <c r="N41" s="140"/>
      <c r="O41" s="140"/>
      <c r="P41" s="43"/>
      <c r="Q41" s="43"/>
      <c r="R41" s="43"/>
      <c r="S41" s="43"/>
      <c r="T41" s="43"/>
    </row>
    <row r="42" spans="1:39" s="19" customFormat="1" ht="22.95" customHeight="1" x14ac:dyDescent="0.35">
      <c r="A42" s="105">
        <v>1</v>
      </c>
      <c r="B42" s="193"/>
      <c r="C42" s="57"/>
      <c r="D42" s="62"/>
      <c r="E42" s="57"/>
      <c r="F42" s="58"/>
      <c r="G42" s="58"/>
      <c r="H42" s="58"/>
      <c r="I42" s="62"/>
      <c r="J42" s="109"/>
      <c r="K42" s="104"/>
      <c r="L42" s="51"/>
      <c r="M42" s="50"/>
      <c r="N42" s="141"/>
      <c r="O42" s="141"/>
      <c r="P42" s="43"/>
      <c r="Q42" s="43"/>
      <c r="R42" s="43"/>
      <c r="S42" s="43"/>
      <c r="T42" s="43"/>
    </row>
    <row r="43" spans="1:39" s="19" customFormat="1" ht="22.95" customHeight="1" x14ac:dyDescent="0.35">
      <c r="A43" s="105">
        <v>1</v>
      </c>
      <c r="B43" s="193"/>
      <c r="C43" s="107"/>
      <c r="D43" s="108"/>
      <c r="E43" s="55"/>
      <c r="F43" s="56"/>
      <c r="G43" s="56"/>
      <c r="H43" s="31"/>
      <c r="I43" s="32"/>
      <c r="J43" s="29"/>
      <c r="K43" s="28"/>
      <c r="L43" s="80"/>
      <c r="M43" s="135"/>
      <c r="N43" s="139"/>
      <c r="O43" s="139"/>
      <c r="P43" s="43"/>
      <c r="Q43" s="43"/>
      <c r="R43" s="43"/>
      <c r="S43" s="43"/>
      <c r="T43" s="43"/>
    </row>
    <row r="44" spans="1:39" ht="22.95" customHeight="1" x14ac:dyDescent="0.35">
      <c r="A44" s="105">
        <v>1</v>
      </c>
      <c r="B44" s="192"/>
      <c r="C44" s="67"/>
      <c r="D44" s="68"/>
      <c r="E44" s="124"/>
      <c r="F44" s="38"/>
      <c r="G44" s="38"/>
      <c r="H44" s="39"/>
      <c r="I44" s="40"/>
      <c r="J44" s="81"/>
      <c r="K44" s="110"/>
      <c r="L44" s="127"/>
      <c r="M44" s="52"/>
      <c r="N44" s="139"/>
      <c r="O44" s="139"/>
      <c r="P44" s="7"/>
      <c r="Q44" s="7"/>
      <c r="R44" s="7"/>
      <c r="S44" s="7"/>
      <c r="T44" s="7"/>
    </row>
    <row r="45" spans="1:39" s="20" customFormat="1" ht="22.95" customHeight="1" x14ac:dyDescent="0.35">
      <c r="A45" s="105">
        <v>1</v>
      </c>
      <c r="B45" s="193"/>
      <c r="C45" s="33"/>
      <c r="D45" s="34"/>
      <c r="E45" s="33"/>
      <c r="F45" s="31"/>
      <c r="G45" s="31"/>
      <c r="H45" s="31"/>
      <c r="I45" s="32"/>
      <c r="J45" s="63"/>
      <c r="K45" s="176"/>
      <c r="L45" s="37"/>
      <c r="M45" s="52"/>
      <c r="N45" s="139"/>
      <c r="O45" s="139"/>
    </row>
    <row r="46" spans="1:39" ht="22.95" customHeight="1" x14ac:dyDescent="0.35">
      <c r="A46" s="105">
        <v>1</v>
      </c>
      <c r="B46" s="192"/>
      <c r="C46" s="35"/>
      <c r="D46" s="36"/>
      <c r="E46" s="55"/>
      <c r="F46" s="56"/>
      <c r="G46" s="56"/>
      <c r="H46" s="31"/>
      <c r="I46" s="32"/>
      <c r="J46" s="117"/>
      <c r="K46" s="177"/>
      <c r="L46" s="37"/>
      <c r="M46" s="52"/>
      <c r="N46" s="139"/>
      <c r="O46" s="139"/>
      <c r="P46" s="7"/>
      <c r="Q46" s="7"/>
      <c r="R46" s="7"/>
      <c r="S46" s="7"/>
      <c r="T46" s="7"/>
    </row>
    <row r="47" spans="1:39" s="19" customFormat="1" ht="22.95" customHeight="1" x14ac:dyDescent="0.35">
      <c r="A47" s="105">
        <v>1</v>
      </c>
      <c r="B47" s="193"/>
      <c r="C47" s="124"/>
      <c r="D47" s="168"/>
      <c r="E47" s="124"/>
      <c r="F47" s="38"/>
      <c r="G47" s="39"/>
      <c r="H47" s="39"/>
      <c r="I47" s="128"/>
      <c r="J47" s="82"/>
      <c r="K47" s="111"/>
      <c r="L47" s="37"/>
      <c r="M47" s="136"/>
      <c r="N47" s="139"/>
      <c r="O47" s="139"/>
    </row>
    <row r="48" spans="1:39" s="19" customFormat="1" ht="22.95" customHeight="1" x14ac:dyDescent="0.35">
      <c r="A48" s="105">
        <v>1</v>
      </c>
      <c r="B48" s="193"/>
      <c r="C48" s="57"/>
      <c r="D48" s="62"/>
      <c r="E48" s="57"/>
      <c r="F48" s="58"/>
      <c r="G48" s="58"/>
      <c r="H48" s="58"/>
      <c r="I48" s="129"/>
      <c r="J48" s="109"/>
      <c r="K48" s="104"/>
      <c r="L48" s="51"/>
      <c r="M48" s="50"/>
      <c r="N48" s="141"/>
      <c r="O48" s="141"/>
      <c r="P48" s="43"/>
      <c r="Q48" s="43"/>
      <c r="R48" s="43"/>
      <c r="S48" s="43"/>
      <c r="T48" s="43"/>
    </row>
    <row r="49" spans="1:20" s="19" customFormat="1" ht="22.95" customHeight="1" x14ac:dyDescent="0.35">
      <c r="A49" s="105">
        <v>1</v>
      </c>
      <c r="B49" s="193"/>
      <c r="C49" s="172"/>
      <c r="D49" s="171"/>
      <c r="E49" s="55"/>
      <c r="F49" s="56"/>
      <c r="G49" s="56"/>
      <c r="H49" s="31"/>
      <c r="I49" s="32"/>
      <c r="J49" s="29"/>
      <c r="K49" s="28"/>
      <c r="L49" s="80"/>
      <c r="M49" s="135"/>
      <c r="N49" s="139"/>
      <c r="O49" s="139"/>
      <c r="P49" s="43"/>
      <c r="Q49" s="43"/>
      <c r="R49" s="43"/>
      <c r="S49" s="43"/>
      <c r="T49" s="43"/>
    </row>
    <row r="50" spans="1:20" ht="22.95" customHeight="1" x14ac:dyDescent="0.35">
      <c r="A50" s="105">
        <v>1</v>
      </c>
      <c r="B50" s="193"/>
      <c r="C50" s="124"/>
      <c r="D50" s="168"/>
      <c r="E50" s="124"/>
      <c r="F50" s="38"/>
      <c r="G50" s="38"/>
      <c r="H50" s="39"/>
      <c r="I50" s="40"/>
      <c r="J50" s="81"/>
      <c r="K50" s="110"/>
      <c r="L50" s="37"/>
      <c r="M50" s="52"/>
      <c r="N50" s="139"/>
      <c r="O50" s="139"/>
      <c r="P50" s="7"/>
      <c r="Q50" s="7"/>
      <c r="R50" s="7"/>
      <c r="S50" s="7"/>
      <c r="T50" s="7"/>
    </row>
    <row r="51" spans="1:20" s="20" customFormat="1" ht="22.95" customHeight="1" x14ac:dyDescent="0.35">
      <c r="A51" s="105">
        <v>1</v>
      </c>
      <c r="B51" s="193"/>
      <c r="C51" s="33"/>
      <c r="D51" s="32"/>
      <c r="E51" s="33"/>
      <c r="F51" s="31"/>
      <c r="G51" s="31"/>
      <c r="H51" s="31"/>
      <c r="I51" s="32"/>
      <c r="J51" s="63"/>
      <c r="K51" s="176"/>
      <c r="L51" s="37"/>
      <c r="M51" s="52"/>
      <c r="N51" s="139"/>
      <c r="O51" s="139"/>
    </row>
    <row r="52" spans="1:20" ht="22.95" customHeight="1" x14ac:dyDescent="0.35">
      <c r="A52" s="105">
        <v>1</v>
      </c>
      <c r="B52" s="193"/>
      <c r="C52" s="55"/>
      <c r="D52" s="171"/>
      <c r="E52" s="55"/>
      <c r="F52" s="56"/>
      <c r="G52" s="56"/>
      <c r="H52" s="31"/>
      <c r="I52" s="32"/>
      <c r="J52" s="117"/>
      <c r="K52" s="177"/>
      <c r="L52" s="37"/>
      <c r="M52" s="52"/>
      <c r="N52" s="139"/>
      <c r="O52" s="139"/>
      <c r="P52" s="7"/>
      <c r="Q52" s="7"/>
      <c r="R52" s="7"/>
      <c r="S52" s="7"/>
      <c r="T52" s="7"/>
    </row>
    <row r="53" spans="1:20" s="19" customFormat="1" ht="22.95" customHeight="1" x14ac:dyDescent="0.35">
      <c r="A53" s="105">
        <v>1</v>
      </c>
      <c r="B53" s="193"/>
      <c r="C53" s="124"/>
      <c r="D53" s="168"/>
      <c r="E53" s="124"/>
      <c r="F53" s="38"/>
      <c r="G53" s="39"/>
      <c r="H53" s="39"/>
      <c r="I53" s="40"/>
      <c r="J53" s="82"/>
      <c r="K53" s="111"/>
      <c r="L53" s="37"/>
      <c r="M53" s="136"/>
      <c r="N53" s="139"/>
      <c r="O53" s="139"/>
    </row>
    <row r="54" spans="1:20" ht="22.95" customHeight="1" x14ac:dyDescent="0.35">
      <c r="A54" s="105">
        <v>1</v>
      </c>
      <c r="B54" s="193"/>
      <c r="C54" s="55"/>
      <c r="D54" s="171"/>
      <c r="E54" s="55"/>
      <c r="F54" s="56"/>
      <c r="G54" s="56"/>
      <c r="H54" s="31"/>
      <c r="I54" s="32"/>
      <c r="J54" s="117"/>
      <c r="K54" s="177"/>
      <c r="L54" s="37"/>
      <c r="M54" s="52"/>
      <c r="N54" s="139"/>
      <c r="O54" s="139"/>
      <c r="P54" s="7"/>
      <c r="Q54" s="7"/>
      <c r="R54" s="7"/>
      <c r="S54" s="7"/>
      <c r="T54" s="7"/>
    </row>
    <row r="55" spans="1:20" s="19" customFormat="1" ht="22.95" customHeight="1" x14ac:dyDescent="0.35">
      <c r="A55" s="105">
        <v>1</v>
      </c>
      <c r="B55" s="193"/>
      <c r="C55" s="124"/>
      <c r="D55" s="168"/>
      <c r="E55" s="124"/>
      <c r="F55" s="38"/>
      <c r="G55" s="39"/>
      <c r="H55" s="39"/>
      <c r="I55" s="40"/>
      <c r="J55" s="82"/>
      <c r="K55" s="111"/>
      <c r="L55" s="37"/>
      <c r="M55" s="136"/>
      <c r="N55" s="139"/>
      <c r="O55" s="139"/>
    </row>
    <row r="56" spans="1:20" s="19" customFormat="1" ht="22.95" customHeight="1" x14ac:dyDescent="0.35">
      <c r="A56" s="105">
        <v>1</v>
      </c>
      <c r="B56" s="193"/>
      <c r="C56" s="124"/>
      <c r="D56" s="168"/>
      <c r="E56" s="124"/>
      <c r="F56" s="38"/>
      <c r="G56" s="39"/>
      <c r="H56" s="39"/>
      <c r="I56" s="40"/>
      <c r="J56" s="112"/>
      <c r="K56" s="111"/>
      <c r="L56" s="37"/>
      <c r="M56" s="136"/>
      <c r="N56" s="139"/>
      <c r="O56" s="139"/>
    </row>
    <row r="57" spans="1:20" s="19" customFormat="1" ht="22.95" customHeight="1" x14ac:dyDescent="0.35">
      <c r="A57" s="105">
        <v>1</v>
      </c>
      <c r="B57" s="193"/>
      <c r="C57" s="124"/>
      <c r="D57" s="168"/>
      <c r="E57" s="124"/>
      <c r="F57" s="38"/>
      <c r="G57" s="39"/>
      <c r="H57" s="39"/>
      <c r="I57" s="40"/>
      <c r="J57" s="112"/>
      <c r="K57" s="111"/>
      <c r="L57" s="37"/>
      <c r="M57" s="136"/>
      <c r="N57" s="139"/>
      <c r="O57" s="139"/>
    </row>
    <row r="58" spans="1:20" s="19" customFormat="1" ht="22.95" customHeight="1" x14ac:dyDescent="0.35">
      <c r="A58" s="105">
        <v>1</v>
      </c>
      <c r="B58" s="193"/>
      <c r="C58" s="124"/>
      <c r="D58" s="168"/>
      <c r="E58" s="124"/>
      <c r="F58" s="38"/>
      <c r="G58" s="39"/>
      <c r="H58" s="39"/>
      <c r="I58" s="40"/>
      <c r="J58" s="112"/>
      <c r="K58" s="111"/>
      <c r="L58" s="37"/>
      <c r="M58" s="136"/>
      <c r="N58" s="139"/>
      <c r="O58" s="139"/>
    </row>
    <row r="59" spans="1:20" s="19" customFormat="1" ht="22.95" customHeight="1" x14ac:dyDescent="0.35">
      <c r="A59" s="105">
        <v>1</v>
      </c>
      <c r="B59" s="193"/>
      <c r="C59" s="124"/>
      <c r="D59" s="168"/>
      <c r="E59" s="124"/>
      <c r="F59" s="38"/>
      <c r="G59" s="39"/>
      <c r="H59" s="39"/>
      <c r="I59" s="40"/>
      <c r="J59" s="112"/>
      <c r="K59" s="111"/>
      <c r="L59" s="37"/>
      <c r="M59" s="136"/>
      <c r="N59" s="139"/>
      <c r="O59" s="139"/>
    </row>
    <row r="60" spans="1:20" s="19" customFormat="1" ht="22.95" customHeight="1" x14ac:dyDescent="0.35">
      <c r="A60" s="105">
        <v>1</v>
      </c>
      <c r="B60" s="193"/>
      <c r="C60" s="124"/>
      <c r="D60" s="168"/>
      <c r="E60" s="124"/>
      <c r="F60" s="38"/>
      <c r="G60" s="39"/>
      <c r="H60" s="39"/>
      <c r="I60" s="40"/>
      <c r="J60" s="101"/>
      <c r="K60" s="178"/>
      <c r="L60" s="103"/>
      <c r="M60" s="136"/>
      <c r="N60" s="139"/>
      <c r="O60" s="139"/>
    </row>
    <row r="61" spans="1:20" s="19" customFormat="1" ht="22.95" customHeight="1" x14ac:dyDescent="0.35">
      <c r="A61" s="105">
        <v>1</v>
      </c>
      <c r="B61" s="193"/>
      <c r="C61" s="124"/>
      <c r="D61" s="168"/>
      <c r="E61" s="124"/>
      <c r="F61" s="38"/>
      <c r="G61" s="39"/>
      <c r="H61" s="39"/>
      <c r="I61" s="40"/>
      <c r="J61" s="112"/>
      <c r="K61" s="111"/>
      <c r="L61" s="113"/>
      <c r="M61" s="166"/>
      <c r="N61" s="139"/>
      <c r="O61" s="139"/>
    </row>
    <row r="62" spans="1:20" s="19" customFormat="1" ht="22.95" customHeight="1" x14ac:dyDescent="0.35">
      <c r="A62" s="105">
        <v>1</v>
      </c>
      <c r="B62" s="193"/>
      <c r="C62" s="124"/>
      <c r="D62" s="168"/>
      <c r="E62" s="124"/>
      <c r="F62" s="38"/>
      <c r="G62" s="39"/>
      <c r="H62" s="39"/>
      <c r="I62" s="40"/>
      <c r="J62" s="112"/>
      <c r="K62" s="111"/>
      <c r="L62" s="113"/>
      <c r="M62" s="166"/>
      <c r="N62" s="139"/>
      <c r="O62" s="139"/>
    </row>
    <row r="63" spans="1:20" s="19" customFormat="1" ht="22.95" customHeight="1" x14ac:dyDescent="0.35">
      <c r="A63" s="105">
        <v>1</v>
      </c>
      <c r="B63" s="193"/>
      <c r="C63" s="57"/>
      <c r="D63" s="62"/>
      <c r="E63" s="57"/>
      <c r="F63" s="58"/>
      <c r="G63" s="58"/>
      <c r="H63" s="58"/>
      <c r="I63" s="62"/>
      <c r="J63" s="100"/>
      <c r="K63" s="179"/>
      <c r="L63" s="102"/>
      <c r="M63" s="137"/>
      <c r="N63" s="141"/>
      <c r="O63" s="141"/>
    </row>
    <row r="64" spans="1:20" ht="13.95" customHeight="1" x14ac:dyDescent="0.5">
      <c r="A64" s="4"/>
      <c r="B64" s="4"/>
      <c r="C64" s="18"/>
      <c r="D64" s="18"/>
      <c r="E64" s="18"/>
      <c r="F64" s="18"/>
      <c r="G64" s="18"/>
      <c r="H64" s="18"/>
      <c r="I64" s="18"/>
      <c r="J64" s="18"/>
      <c r="K64" s="18"/>
      <c r="L64" s="18"/>
      <c r="M64" s="18"/>
      <c r="N64" s="18"/>
      <c r="O64" s="18"/>
      <c r="P64" s="7"/>
      <c r="Q64" s="7"/>
      <c r="R64" s="7"/>
      <c r="S64" s="7"/>
      <c r="T64" s="7"/>
    </row>
    <row r="65" spans="1:39" s="19" customFormat="1" ht="48" customHeight="1" thickBot="1" x14ac:dyDescent="0.4">
      <c r="A65" s="118" t="s">
        <v>82</v>
      </c>
      <c r="B65" s="306"/>
      <c r="C65" s="340" t="s">
        <v>83</v>
      </c>
      <c r="D65" s="341"/>
      <c r="E65" s="340" t="s">
        <v>84</v>
      </c>
      <c r="F65" s="342"/>
      <c r="G65" s="342"/>
      <c r="H65" s="342"/>
      <c r="I65" s="342"/>
      <c r="J65" s="118" t="s">
        <v>20</v>
      </c>
      <c r="K65" s="175"/>
      <c r="L65" s="119" t="s">
        <v>85</v>
      </c>
      <c r="M65" s="120" t="s">
        <v>56</v>
      </c>
      <c r="N65" s="118" t="s">
        <v>86</v>
      </c>
      <c r="O65" s="118" t="s">
        <v>86</v>
      </c>
    </row>
    <row r="66" spans="1:39" s="19" customFormat="1" ht="85.2" thickTop="1" thickBot="1" x14ac:dyDescent="0.4">
      <c r="A66" s="125" t="s">
        <v>87</v>
      </c>
      <c r="B66" s="190"/>
      <c r="C66" s="44" t="s">
        <v>88</v>
      </c>
      <c r="D66" s="45" t="s">
        <v>89</v>
      </c>
      <c r="E66" s="86" t="s">
        <v>62</v>
      </c>
      <c r="F66" s="46" t="s">
        <v>63</v>
      </c>
      <c r="G66" s="44" t="s">
        <v>64</v>
      </c>
      <c r="H66" s="46" t="s">
        <v>90</v>
      </c>
      <c r="I66" s="49" t="s">
        <v>91</v>
      </c>
      <c r="J66" s="65" t="s">
        <v>92</v>
      </c>
      <c r="K66" s="65"/>
      <c r="L66" s="65" t="s">
        <v>93</v>
      </c>
      <c r="M66" s="45" t="s">
        <v>94</v>
      </c>
      <c r="N66" s="65" t="s">
        <v>95</v>
      </c>
      <c r="O66" s="65" t="s">
        <v>95</v>
      </c>
      <c r="P66" s="43"/>
      <c r="Q66" s="43"/>
      <c r="R66" s="43"/>
      <c r="S66" s="43"/>
      <c r="T66" s="43"/>
    </row>
    <row r="67" spans="1:39" s="19" customFormat="1" ht="27" customHeight="1" thickTop="1" x14ac:dyDescent="0.35">
      <c r="A67" s="105"/>
      <c r="B67" s="191"/>
      <c r="C67" s="25"/>
      <c r="D67" s="26"/>
      <c r="E67" s="123"/>
      <c r="F67" s="53"/>
      <c r="G67" s="53"/>
      <c r="H67" s="54"/>
      <c r="I67" s="84"/>
      <c r="J67" s="29"/>
      <c r="K67" s="28"/>
      <c r="L67" s="80"/>
      <c r="M67" s="135"/>
      <c r="N67" s="138"/>
      <c r="O67" s="138"/>
    </row>
    <row r="68" spans="1:39" ht="27" customHeight="1" x14ac:dyDescent="0.35">
      <c r="A68" s="105"/>
      <c r="B68" s="192"/>
      <c r="C68" s="67"/>
      <c r="D68" s="68"/>
      <c r="E68" s="124"/>
      <c r="F68" s="38"/>
      <c r="G68" s="38"/>
      <c r="H68" s="39"/>
      <c r="I68" s="40"/>
      <c r="J68" s="81"/>
      <c r="K68" s="110"/>
      <c r="L68" s="37"/>
      <c r="M68" s="52"/>
      <c r="N68" s="139"/>
      <c r="O68" s="139"/>
      <c r="P68" s="41"/>
      <c r="Q68" s="41"/>
      <c r="R68" s="41"/>
      <c r="S68" s="7"/>
      <c r="T68" s="7"/>
    </row>
    <row r="69" spans="1:39" s="21" customFormat="1" ht="27" customHeight="1" thickBot="1" x14ac:dyDescent="0.4">
      <c r="A69" s="105"/>
      <c r="B69" s="193"/>
      <c r="C69" s="33"/>
      <c r="D69" s="34"/>
      <c r="E69" s="33"/>
      <c r="F69" s="31"/>
      <c r="G69" s="31"/>
      <c r="H69" s="31"/>
      <c r="I69" s="32"/>
      <c r="J69" s="63"/>
      <c r="K69" s="176"/>
      <c r="L69" s="37"/>
      <c r="M69" s="52"/>
      <c r="N69" s="139"/>
      <c r="O69" s="139"/>
      <c r="P69" s="7"/>
      <c r="Q69" s="43"/>
      <c r="R69" s="43"/>
      <c r="S69" s="7"/>
      <c r="T69" s="7"/>
      <c r="U69" s="7"/>
      <c r="V69" s="7"/>
      <c r="W69" s="7"/>
      <c r="X69" s="7"/>
      <c r="Y69" s="7"/>
      <c r="Z69" s="7"/>
      <c r="AA69" s="7"/>
      <c r="AB69" s="7"/>
      <c r="AC69" s="7"/>
      <c r="AD69" s="7"/>
      <c r="AE69" s="7"/>
      <c r="AF69" s="7"/>
      <c r="AG69" s="7"/>
      <c r="AH69" s="7"/>
      <c r="AI69" s="7"/>
      <c r="AJ69" s="7"/>
      <c r="AK69" s="7"/>
      <c r="AL69" s="7"/>
      <c r="AM69" s="7"/>
    </row>
    <row r="70" spans="1:39" ht="27" customHeight="1" thickTop="1" x14ac:dyDescent="0.35">
      <c r="A70" s="105"/>
      <c r="B70" s="192"/>
      <c r="C70" s="35"/>
      <c r="D70" s="36"/>
      <c r="E70" s="55"/>
      <c r="F70" s="56"/>
      <c r="G70" s="56"/>
      <c r="H70" s="31"/>
      <c r="I70" s="32"/>
      <c r="J70" s="117"/>
      <c r="K70" s="177"/>
      <c r="L70" s="37"/>
      <c r="M70" s="52"/>
      <c r="N70" s="139"/>
      <c r="O70" s="139"/>
      <c r="P70" s="43"/>
      <c r="Q70" s="43"/>
      <c r="R70" s="43"/>
      <c r="S70" s="7"/>
      <c r="T70" s="7"/>
    </row>
    <row r="71" spans="1:39" s="19" customFormat="1" ht="27" customHeight="1" x14ac:dyDescent="0.35">
      <c r="A71" s="105"/>
      <c r="B71" s="192"/>
      <c r="C71" s="70"/>
      <c r="D71" s="71"/>
      <c r="E71" s="124"/>
      <c r="F71" s="38"/>
      <c r="G71" s="39"/>
      <c r="H71" s="39"/>
      <c r="I71" s="40"/>
      <c r="J71" s="82"/>
      <c r="K71" s="111"/>
      <c r="L71" s="37"/>
      <c r="M71" s="136"/>
      <c r="N71" s="139"/>
      <c r="O71" s="139"/>
      <c r="P71" s="43"/>
      <c r="Q71" s="43"/>
      <c r="R71" s="43"/>
      <c r="S71" s="43"/>
      <c r="T71" s="43"/>
    </row>
    <row r="72" spans="1:39" ht="27" customHeight="1" x14ac:dyDescent="0.35">
      <c r="A72" s="105"/>
      <c r="B72" s="192"/>
      <c r="C72" s="70"/>
      <c r="D72" s="71"/>
      <c r="E72" s="124"/>
      <c r="F72" s="38"/>
      <c r="G72" s="39"/>
      <c r="H72" s="39"/>
      <c r="I72" s="40"/>
      <c r="J72" s="83"/>
      <c r="K72" s="111"/>
      <c r="L72" s="37"/>
      <c r="M72" s="136"/>
      <c r="N72" s="139"/>
      <c r="O72" s="139"/>
    </row>
    <row r="73" spans="1:39" ht="27" customHeight="1" x14ac:dyDescent="0.35">
      <c r="A73" s="105"/>
      <c r="B73" s="192"/>
      <c r="C73" s="72"/>
      <c r="D73" s="77"/>
      <c r="E73" s="99"/>
      <c r="F73" s="39"/>
      <c r="G73" s="39"/>
      <c r="H73" s="39"/>
      <c r="I73" s="40"/>
      <c r="J73" s="82"/>
      <c r="K73" s="111"/>
      <c r="L73" s="37"/>
      <c r="M73" s="52"/>
      <c r="N73" s="140"/>
      <c r="O73" s="140"/>
    </row>
    <row r="74" spans="1:39" s="19" customFormat="1" ht="27" customHeight="1" x14ac:dyDescent="0.35">
      <c r="A74" s="105"/>
      <c r="B74" s="193"/>
      <c r="C74" s="78"/>
      <c r="D74" s="79"/>
      <c r="E74" s="99"/>
      <c r="F74" s="39"/>
      <c r="G74" s="39"/>
      <c r="H74" s="39"/>
      <c r="I74" s="40"/>
      <c r="J74" s="101"/>
      <c r="K74" s="178"/>
      <c r="L74" s="103"/>
      <c r="M74" s="52"/>
      <c r="N74" s="140"/>
      <c r="O74" s="140"/>
      <c r="P74" s="43"/>
      <c r="Q74" s="43"/>
      <c r="R74" s="43"/>
      <c r="S74" s="43"/>
      <c r="T74" s="43"/>
    </row>
    <row r="75" spans="1:39" s="19" customFormat="1" ht="27" customHeight="1" x14ac:dyDescent="0.35">
      <c r="A75" s="105"/>
      <c r="B75" s="193"/>
      <c r="C75" s="57"/>
      <c r="D75" s="62"/>
      <c r="E75" s="57"/>
      <c r="F75" s="58"/>
      <c r="G75" s="58"/>
      <c r="H75" s="58"/>
      <c r="I75" s="62"/>
      <c r="J75" s="109"/>
      <c r="K75" s="104"/>
      <c r="L75" s="51"/>
      <c r="M75" s="50"/>
      <c r="N75" s="141"/>
      <c r="O75" s="141"/>
      <c r="P75" s="43"/>
      <c r="Q75" s="43"/>
      <c r="R75" s="43"/>
      <c r="S75" s="43"/>
      <c r="T75" s="43"/>
    </row>
    <row r="76" spans="1:39" s="19" customFormat="1" ht="27" customHeight="1" x14ac:dyDescent="0.35">
      <c r="A76" s="105"/>
      <c r="B76" s="193"/>
      <c r="C76" s="107"/>
      <c r="D76" s="108"/>
      <c r="E76" s="55"/>
      <c r="F76" s="56"/>
      <c r="G76" s="56"/>
      <c r="H76" s="31"/>
      <c r="I76" s="32"/>
      <c r="J76" s="29"/>
      <c r="K76" s="28"/>
      <c r="L76" s="80"/>
      <c r="M76" s="135"/>
      <c r="N76" s="139"/>
      <c r="O76" s="139"/>
      <c r="P76" s="43"/>
      <c r="Q76" s="43"/>
      <c r="R76" s="43"/>
      <c r="S76" s="43"/>
      <c r="T76" s="43"/>
    </row>
    <row r="77" spans="1:39" ht="27" customHeight="1" x14ac:dyDescent="0.35">
      <c r="A77" s="105"/>
      <c r="B77" s="192"/>
      <c r="C77" s="67"/>
      <c r="D77" s="68"/>
      <c r="E77" s="124"/>
      <c r="F77" s="38"/>
      <c r="G77" s="38"/>
      <c r="H77" s="39"/>
      <c r="I77" s="40"/>
      <c r="J77" s="81"/>
      <c r="K77" s="110"/>
      <c r="L77" s="127"/>
      <c r="M77" s="52"/>
      <c r="N77" s="139"/>
      <c r="O77" s="139"/>
      <c r="P77" s="7"/>
      <c r="Q77" s="7"/>
      <c r="R77" s="7"/>
      <c r="S77" s="7"/>
      <c r="T77" s="7"/>
    </row>
    <row r="78" spans="1:39" s="20" customFormat="1" ht="27" customHeight="1" x14ac:dyDescent="0.35">
      <c r="A78" s="105"/>
      <c r="B78" s="193"/>
      <c r="C78" s="33"/>
      <c r="D78" s="34"/>
      <c r="E78" s="33"/>
      <c r="F78" s="31"/>
      <c r="G78" s="31"/>
      <c r="H78" s="31"/>
      <c r="I78" s="32"/>
      <c r="J78" s="63"/>
      <c r="K78" s="176"/>
      <c r="L78" s="37"/>
      <c r="M78" s="52"/>
      <c r="N78" s="139"/>
      <c r="O78" s="139"/>
    </row>
    <row r="79" spans="1:39" ht="27" customHeight="1" x14ac:dyDescent="0.35">
      <c r="A79" s="105"/>
      <c r="B79" s="192"/>
      <c r="C79" s="35"/>
      <c r="D79" s="36"/>
      <c r="E79" s="55"/>
      <c r="F79" s="56"/>
      <c r="G79" s="56"/>
      <c r="H79" s="31"/>
      <c r="I79" s="32"/>
      <c r="J79" s="117"/>
      <c r="K79" s="177"/>
      <c r="L79" s="37"/>
      <c r="M79" s="52"/>
      <c r="N79" s="139"/>
      <c r="O79" s="139"/>
      <c r="P79" s="7"/>
      <c r="Q79" s="7"/>
      <c r="R79" s="7"/>
      <c r="S79" s="7"/>
      <c r="T79" s="7"/>
    </row>
    <row r="80" spans="1:39" s="19" customFormat="1" ht="27" customHeight="1" x14ac:dyDescent="0.35">
      <c r="A80" s="105"/>
      <c r="B80" s="192"/>
      <c r="C80" s="70"/>
      <c r="D80" s="71"/>
      <c r="E80" s="124"/>
      <c r="F80" s="38"/>
      <c r="G80" s="39"/>
      <c r="H80" s="39"/>
      <c r="I80" s="128"/>
      <c r="J80" s="82"/>
      <c r="K80" s="111"/>
      <c r="L80" s="37"/>
      <c r="M80" s="136"/>
      <c r="N80" s="139"/>
      <c r="O80" s="139"/>
    </row>
    <row r="81" spans="1:20" s="19" customFormat="1" ht="27" customHeight="1" x14ac:dyDescent="0.35">
      <c r="A81" s="105"/>
      <c r="B81" s="193"/>
      <c r="C81" s="57"/>
      <c r="D81" s="62"/>
      <c r="E81" s="57"/>
      <c r="F81" s="58"/>
      <c r="G81" s="58"/>
      <c r="H81" s="58"/>
      <c r="I81" s="129"/>
      <c r="J81" s="109"/>
      <c r="K81" s="104"/>
      <c r="L81" s="51"/>
      <c r="M81" s="50"/>
      <c r="N81" s="141"/>
      <c r="O81" s="141"/>
      <c r="P81" s="43"/>
      <c r="Q81" s="43"/>
      <c r="R81" s="43"/>
      <c r="S81" s="43"/>
      <c r="T81" s="43"/>
    </row>
    <row r="82" spans="1:20" s="19" customFormat="1" ht="27" customHeight="1" x14ac:dyDescent="0.35">
      <c r="A82" s="105"/>
      <c r="B82" s="193"/>
      <c r="C82" s="107"/>
      <c r="D82" s="108"/>
      <c r="E82" s="55"/>
      <c r="F82" s="56"/>
      <c r="G82" s="56"/>
      <c r="H82" s="31"/>
      <c r="I82" s="32"/>
      <c r="J82" s="29"/>
      <c r="K82" s="28"/>
      <c r="L82" s="80"/>
      <c r="M82" s="135"/>
      <c r="N82" s="139"/>
      <c r="O82" s="139"/>
      <c r="P82" s="43"/>
      <c r="Q82" s="43"/>
      <c r="R82" s="43"/>
      <c r="S82" s="43"/>
      <c r="T82" s="43"/>
    </row>
    <row r="83" spans="1:20" ht="27" customHeight="1" x14ac:dyDescent="0.35">
      <c r="A83" s="105"/>
      <c r="B83" s="192"/>
      <c r="C83" s="67"/>
      <c r="D83" s="68"/>
      <c r="E83" s="124"/>
      <c r="F83" s="38"/>
      <c r="G83" s="38"/>
      <c r="H83" s="39"/>
      <c r="I83" s="40"/>
      <c r="J83" s="81"/>
      <c r="K83" s="110"/>
      <c r="L83" s="37"/>
      <c r="M83" s="52"/>
      <c r="N83" s="139"/>
      <c r="O83" s="139"/>
      <c r="P83" s="7"/>
      <c r="Q83" s="7"/>
      <c r="R83" s="7"/>
      <c r="S83" s="7"/>
      <c r="T83" s="7"/>
    </row>
    <row r="84" spans="1:20" s="20" customFormat="1" ht="27" customHeight="1" x14ac:dyDescent="0.35">
      <c r="A84" s="105"/>
      <c r="B84" s="193"/>
      <c r="C84" s="33"/>
      <c r="D84" s="34"/>
      <c r="E84" s="33"/>
      <c r="F84" s="31"/>
      <c r="G84" s="31"/>
      <c r="H84" s="31"/>
      <c r="I84" s="32"/>
      <c r="J84" s="63"/>
      <c r="K84" s="176"/>
      <c r="L84" s="37"/>
      <c r="M84" s="52"/>
      <c r="N84" s="139"/>
      <c r="O84" s="139"/>
    </row>
    <row r="85" spans="1:20" ht="27" customHeight="1" x14ac:dyDescent="0.35">
      <c r="A85" s="105"/>
      <c r="B85" s="192"/>
      <c r="C85" s="35"/>
      <c r="D85" s="36"/>
      <c r="E85" s="55"/>
      <c r="F85" s="56"/>
      <c r="G85" s="56"/>
      <c r="H85" s="31"/>
      <c r="I85" s="32"/>
      <c r="J85" s="117"/>
      <c r="K85" s="177"/>
      <c r="L85" s="37"/>
      <c r="M85" s="52"/>
      <c r="N85" s="139"/>
      <c r="O85" s="139"/>
      <c r="P85" s="7"/>
      <c r="Q85" s="7"/>
      <c r="R85" s="7"/>
      <c r="S85" s="7"/>
      <c r="T85" s="7"/>
    </row>
    <row r="86" spans="1:20" s="19" customFormat="1" ht="27" customHeight="1" x14ac:dyDescent="0.35">
      <c r="A86" s="105"/>
      <c r="B86" s="192"/>
      <c r="C86" s="70"/>
      <c r="D86" s="71"/>
      <c r="E86" s="124"/>
      <c r="F86" s="38"/>
      <c r="G86" s="39"/>
      <c r="H86" s="39"/>
      <c r="I86" s="40"/>
      <c r="J86" s="82"/>
      <c r="K86" s="111"/>
      <c r="L86" s="37"/>
      <c r="M86" s="136"/>
      <c r="N86" s="139"/>
      <c r="O86" s="139"/>
    </row>
    <row r="87" spans="1:20" ht="27" customHeight="1" x14ac:dyDescent="0.35">
      <c r="A87" s="105"/>
      <c r="B87" s="192"/>
      <c r="C87" s="35"/>
      <c r="D87" s="36"/>
      <c r="E87" s="55"/>
      <c r="F87" s="56"/>
      <c r="G87" s="56"/>
      <c r="H87" s="31"/>
      <c r="I87" s="32"/>
      <c r="J87" s="117"/>
      <c r="K87" s="177"/>
      <c r="L87" s="37"/>
      <c r="M87" s="52"/>
      <c r="N87" s="139"/>
      <c r="O87" s="139"/>
      <c r="P87" s="7"/>
      <c r="Q87" s="7"/>
      <c r="R87" s="7"/>
      <c r="S87" s="7"/>
      <c r="T87" s="7"/>
    </row>
    <row r="88" spans="1:20" s="19" customFormat="1" ht="27" customHeight="1" x14ac:dyDescent="0.35">
      <c r="A88" s="105"/>
      <c r="B88" s="192"/>
      <c r="C88" s="70"/>
      <c r="D88" s="71"/>
      <c r="E88" s="124"/>
      <c r="F88" s="38"/>
      <c r="G88" s="39"/>
      <c r="H88" s="39"/>
      <c r="I88" s="40"/>
      <c r="J88" s="82"/>
      <c r="K88" s="111"/>
      <c r="L88" s="37"/>
      <c r="M88" s="136"/>
      <c r="N88" s="139"/>
      <c r="O88" s="139"/>
    </row>
    <row r="89" spans="1:20" s="19" customFormat="1" ht="27" customHeight="1" x14ac:dyDescent="0.35">
      <c r="A89" s="105"/>
      <c r="B89" s="193"/>
      <c r="C89" s="115"/>
      <c r="D89" s="114"/>
      <c r="E89" s="124"/>
      <c r="F89" s="38"/>
      <c r="G89" s="39"/>
      <c r="H89" s="39"/>
      <c r="I89" s="40"/>
      <c r="J89" s="101"/>
      <c r="K89" s="178"/>
      <c r="L89" s="103"/>
      <c r="M89" s="136"/>
      <c r="N89" s="139"/>
      <c r="O89" s="139"/>
    </row>
    <row r="90" spans="1:20" s="19" customFormat="1" ht="27" customHeight="1" x14ac:dyDescent="0.35">
      <c r="A90" s="105"/>
      <c r="B90" s="193"/>
      <c r="C90" s="124"/>
      <c r="D90" s="167"/>
      <c r="E90" s="124"/>
      <c r="F90" s="38"/>
      <c r="G90" s="39"/>
      <c r="H90" s="39"/>
      <c r="I90" s="40"/>
      <c r="J90" s="112"/>
      <c r="K90" s="111"/>
      <c r="L90" s="113"/>
      <c r="M90" s="166"/>
      <c r="N90" s="139"/>
      <c r="O90" s="139"/>
    </row>
    <row r="91" spans="1:20" s="19" customFormat="1" ht="27" customHeight="1" x14ac:dyDescent="0.35">
      <c r="A91" s="105"/>
      <c r="B91" s="192"/>
      <c r="C91" s="165"/>
      <c r="D91" s="110"/>
      <c r="E91" s="124"/>
      <c r="F91" s="38"/>
      <c r="G91" s="39"/>
      <c r="H91" s="39"/>
      <c r="I91" s="40"/>
      <c r="J91" s="112"/>
      <c r="K91" s="111"/>
      <c r="L91" s="113"/>
      <c r="M91" s="166"/>
      <c r="N91" s="139"/>
      <c r="O91" s="139"/>
    </row>
    <row r="92" spans="1:20" s="19" customFormat="1" ht="27" customHeight="1" x14ac:dyDescent="0.35">
      <c r="A92" s="105"/>
      <c r="B92" s="192"/>
      <c r="C92" s="59"/>
      <c r="D92" s="60"/>
      <c r="E92" s="57"/>
      <c r="F92" s="58"/>
      <c r="G92" s="58"/>
      <c r="H92" s="58"/>
      <c r="I92" s="62"/>
      <c r="J92" s="100"/>
      <c r="K92" s="179"/>
      <c r="L92" s="102"/>
      <c r="M92" s="137"/>
      <c r="N92" s="141"/>
      <c r="O92" s="141"/>
    </row>
    <row r="93" spans="1:20" ht="13.95" customHeight="1" x14ac:dyDescent="0.5">
      <c r="A93" s="4"/>
      <c r="B93" s="4"/>
      <c r="C93" s="18"/>
      <c r="D93" s="18"/>
      <c r="E93" s="18"/>
      <c r="F93" s="18"/>
      <c r="G93" s="18"/>
      <c r="H93" s="18"/>
      <c r="I93" s="18"/>
      <c r="J93" s="18"/>
      <c r="K93" s="18"/>
      <c r="L93" s="18"/>
      <c r="M93" s="18"/>
      <c r="N93" s="18"/>
      <c r="O93" s="18"/>
      <c r="P93" s="7"/>
      <c r="Q93" s="7"/>
      <c r="R93" s="7"/>
      <c r="S93" s="7"/>
      <c r="T93" s="7"/>
    </row>
  </sheetData>
  <sheetProtection algorithmName="SHA-512" hashValue="l8lsHNSxB4l84Tm1UVaHSfiLX+aBMEagrcjGUkBIe7tLi9hPQbnQargIQIEtobQVnJWsi26CQaGhFtQSbH/TlQ==" saltValue="dYkJ0Hj9WCth/lWSj94kwA==" spinCount="100000" sheet="1" objects="1" scenarios="1"/>
  <mergeCells count="17">
    <mergeCell ref="A1:G1"/>
    <mergeCell ref="C5:D5"/>
    <mergeCell ref="F5:G5"/>
    <mergeCell ref="H5:J5"/>
    <mergeCell ref="C6:D6"/>
    <mergeCell ref="F6:G6"/>
    <mergeCell ref="H6:J6"/>
    <mergeCell ref="C32:D32"/>
    <mergeCell ref="E32:I32"/>
    <mergeCell ref="C65:D65"/>
    <mergeCell ref="E65:I65"/>
    <mergeCell ref="C7:D7"/>
    <mergeCell ref="H7:J7"/>
    <mergeCell ref="A10:N10"/>
    <mergeCell ref="A11:N11"/>
    <mergeCell ref="C12:D12"/>
    <mergeCell ref="E12:I12"/>
  </mergeCells>
  <pageMargins left="0.25" right="0.25" top="0.75" bottom="0.75" header="0.3" footer="0.3"/>
  <pageSetup paperSize="5" scale="47" fitToHeight="0" orientation="landscape" r:id="rId1"/>
  <headerFooter>
    <oddFooter xml:space="preserve">&amp;L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F4"/>
  <sheetViews>
    <sheetView zoomScale="90" zoomScaleNormal="90" workbookViewId="0">
      <selection activeCell="B21" sqref="B21"/>
    </sheetView>
  </sheetViews>
  <sheetFormatPr defaultRowHeight="14.4" x14ac:dyDescent="0.3"/>
  <cols>
    <col min="1" max="1" width="27.109375" customWidth="1"/>
    <col min="2" max="2" width="39" customWidth="1"/>
    <col min="3" max="3" width="13.44140625" customWidth="1"/>
    <col min="4" max="4" width="28.88671875" customWidth="1"/>
    <col min="5" max="5" width="9.109375" customWidth="1"/>
    <col min="6" max="6" width="36.109375" customWidth="1"/>
  </cols>
  <sheetData>
    <row r="1" spans="1:6" s="8" customFormat="1" ht="24" customHeight="1" thickBot="1" x14ac:dyDescent="0.4">
      <c r="A1" s="326" t="s">
        <v>1</v>
      </c>
      <c r="B1" s="327"/>
      <c r="C1" s="269"/>
      <c r="D1" s="269"/>
      <c r="E1" s="269"/>
      <c r="F1" s="269"/>
    </row>
    <row r="2" spans="1:6" s="8" customFormat="1" ht="39.75" customHeight="1" thickBot="1" x14ac:dyDescent="0.4">
      <c r="A2" s="263" t="s">
        <v>2</v>
      </c>
      <c r="B2" s="303"/>
      <c r="C2" s="287"/>
      <c r="D2" s="270" t="s">
        <v>3</v>
      </c>
      <c r="E2" s="328"/>
      <c r="F2" s="329"/>
    </row>
    <row r="3" spans="1:6" s="8" customFormat="1" ht="39.75" customHeight="1" thickBot="1" x14ac:dyDescent="0.4">
      <c r="A3" s="286" t="s">
        <v>4</v>
      </c>
      <c r="B3" s="303"/>
      <c r="C3" s="288"/>
      <c r="D3" s="270" t="s">
        <v>5</v>
      </c>
      <c r="E3" s="328"/>
      <c r="F3" s="329"/>
    </row>
    <row r="4" spans="1:6" s="8" customFormat="1" ht="39.75" customHeight="1" thickBot="1" x14ac:dyDescent="0.4">
      <c r="A4" s="264" t="s">
        <v>6</v>
      </c>
      <c r="B4" s="303"/>
      <c r="C4" s="271"/>
      <c r="D4" s="270" t="s">
        <v>7</v>
      </c>
      <c r="E4" s="330"/>
      <c r="F4" s="331"/>
    </row>
  </sheetData>
  <sheetProtection algorithmName="SHA-512" hashValue="6paI9sIJuzjg3wQnGJhsvbiHjr5lUzzGSxmO9KbldKFSYfQfUoHtPeH1AEqcDywsKHa5xXQGXhVzDvTRPPM8/Q==" saltValue="7qCAbBM5lMdbrzbnfHXUGQ==" spinCount="100000" sheet="1" objects="1" scenarios="1"/>
  <mergeCells count="4">
    <mergeCell ref="A1:B1"/>
    <mergeCell ref="E2:F2"/>
    <mergeCell ref="E3:F3"/>
    <mergeCell ref="E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x14ac:dyDescent="0.3">
      <c r="A5" s="334" t="s">
        <v>14</v>
      </c>
      <c r="B5" s="335"/>
      <c r="C5" s="335"/>
      <c r="D5" s="335"/>
      <c r="E5" s="335"/>
      <c r="F5" s="335"/>
      <c r="G5" s="335"/>
    </row>
    <row r="6" spans="1:34" ht="60.75" customHeight="1" thickTop="1" thickBot="1" x14ac:dyDescent="0.4">
      <c r="A6" s="301" t="s">
        <v>15</v>
      </c>
      <c r="B6" s="301" t="s">
        <v>16</v>
      </c>
      <c r="C6" s="301" t="s">
        <v>17</v>
      </c>
      <c r="D6" s="302" t="s">
        <v>18</v>
      </c>
      <c r="E6" s="301" t="s">
        <v>19</v>
      </c>
      <c r="F6" s="301" t="s">
        <v>20</v>
      </c>
      <c r="G6" s="301"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IFERROR(INDEX(Match_Table!$B$3:$B$20,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2"/>
      <c r="B9" s="318"/>
      <c r="C9" s="312"/>
      <c r="D9" s="311"/>
      <c r="E9" s="309"/>
      <c r="F9" s="395"/>
      <c r="G9" s="404"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3"/>
      <c r="B10" s="319"/>
      <c r="C10" s="315"/>
      <c r="D10" s="310"/>
      <c r="E10" s="300"/>
      <c r="F10" s="396"/>
      <c r="G10" s="405"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3"/>
      <c r="B11" s="319"/>
      <c r="C11" s="315"/>
      <c r="D11" s="310"/>
      <c r="E11" s="300"/>
      <c r="F11" s="397"/>
      <c r="G11" s="405"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3"/>
      <c r="B12" s="319"/>
      <c r="C12" s="315"/>
      <c r="D12" s="310"/>
      <c r="E12" s="300"/>
      <c r="F12" s="398"/>
      <c r="G12" s="405"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3"/>
      <c r="B13" s="319"/>
      <c r="C13" s="315"/>
      <c r="D13" s="310"/>
      <c r="E13" s="300"/>
      <c r="F13" s="398"/>
      <c r="G13" s="405"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3"/>
      <c r="B14" s="319"/>
      <c r="C14" s="315"/>
      <c r="D14" s="310"/>
      <c r="E14" s="300"/>
      <c r="F14" s="398"/>
      <c r="G14" s="405"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3"/>
      <c r="B15" s="319"/>
      <c r="C15" s="315"/>
      <c r="D15" s="310"/>
      <c r="E15" s="300"/>
      <c r="F15" s="398"/>
      <c r="G15" s="405"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3"/>
      <c r="B16" s="319"/>
      <c r="C16" s="315"/>
      <c r="D16" s="310"/>
      <c r="E16" s="300"/>
      <c r="F16" s="399"/>
      <c r="G16" s="405"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3"/>
      <c r="B17" s="319"/>
      <c r="C17" s="315"/>
      <c r="D17" s="310"/>
      <c r="E17" s="300"/>
      <c r="F17" s="396"/>
      <c r="G17" s="405"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3"/>
      <c r="B18" s="319"/>
      <c r="C18" s="315"/>
      <c r="D18" s="310"/>
      <c r="E18" s="300"/>
      <c r="F18" s="397"/>
      <c r="G18" s="405"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3"/>
      <c r="B19" s="319"/>
      <c r="C19" s="315"/>
      <c r="D19" s="310"/>
      <c r="E19" s="300"/>
      <c r="F19" s="396"/>
      <c r="G19" s="405"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3"/>
      <c r="B20" s="319"/>
      <c r="C20" s="315"/>
      <c r="D20" s="310"/>
      <c r="E20" s="300"/>
      <c r="F20" s="397"/>
      <c r="G20" s="405"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3"/>
      <c r="B21" s="319"/>
      <c r="C21" s="315"/>
      <c r="D21" s="310"/>
      <c r="E21" s="300"/>
      <c r="F21" s="397"/>
      <c r="G21" s="405"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3"/>
      <c r="B22" s="319"/>
      <c r="C22" s="315"/>
      <c r="D22" s="310"/>
      <c r="E22" s="300"/>
      <c r="F22" s="397"/>
      <c r="G22" s="405"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3"/>
      <c r="B23" s="319"/>
      <c r="C23" s="315"/>
      <c r="D23" s="310"/>
      <c r="E23" s="300"/>
      <c r="F23" s="397"/>
      <c r="G23" s="405"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3"/>
      <c r="B24" s="319"/>
      <c r="C24" s="315"/>
      <c r="D24" s="310"/>
      <c r="E24" s="300"/>
      <c r="F24" s="397"/>
      <c r="G24" s="405"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3"/>
      <c r="B25" s="319"/>
      <c r="C25" s="315"/>
      <c r="D25" s="310"/>
      <c r="E25" s="300"/>
      <c r="F25" s="397"/>
      <c r="G25" s="405"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3"/>
      <c r="B26" s="319"/>
      <c r="C26" s="315"/>
      <c r="D26" s="310"/>
      <c r="E26" s="300"/>
      <c r="F26" s="397"/>
      <c r="G26" s="405"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3"/>
      <c r="B27" s="319"/>
      <c r="C27" s="315"/>
      <c r="D27" s="310"/>
      <c r="E27" s="300"/>
      <c r="F27" s="398"/>
      <c r="G27" s="405"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3"/>
      <c r="B28" s="319"/>
      <c r="C28" s="315"/>
      <c r="D28" s="310"/>
      <c r="E28" s="300"/>
      <c r="F28" s="400"/>
      <c r="G28" s="405"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3"/>
      <c r="B29" s="319"/>
      <c r="C29" s="315"/>
      <c r="D29" s="310"/>
      <c r="E29" s="300"/>
      <c r="F29" s="401"/>
      <c r="G29" s="405"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3"/>
      <c r="B30" s="319"/>
      <c r="C30" s="315"/>
      <c r="D30" s="310"/>
      <c r="E30" s="300"/>
      <c r="F30" s="400"/>
      <c r="G30" s="405"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3"/>
      <c r="B31" s="319"/>
      <c r="C31" s="315"/>
      <c r="D31" s="310"/>
      <c r="E31" s="300"/>
      <c r="F31" s="401"/>
      <c r="G31" s="405"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3"/>
      <c r="B32" s="319"/>
      <c r="C32" s="315"/>
      <c r="D32" s="310"/>
      <c r="E32" s="300"/>
      <c r="F32" s="402"/>
      <c r="G32" s="405"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3"/>
      <c r="B33" s="319"/>
      <c r="C33" s="315"/>
      <c r="D33" s="310"/>
      <c r="E33" s="300"/>
      <c r="F33" s="402"/>
      <c r="G33" s="405"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3"/>
      <c r="B34" s="319"/>
      <c r="C34" s="315"/>
      <c r="D34" s="310"/>
      <c r="E34" s="300"/>
      <c r="F34" s="402"/>
      <c r="G34" s="405"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3"/>
      <c r="B35" s="319"/>
      <c r="C35" s="315"/>
      <c r="D35" s="310"/>
      <c r="E35" s="300"/>
      <c r="F35" s="402"/>
      <c r="G35" s="405"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3"/>
      <c r="B36" s="319"/>
      <c r="C36" s="315"/>
      <c r="D36" s="310"/>
      <c r="E36" s="300"/>
      <c r="F36" s="403"/>
      <c r="G36" s="405"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3"/>
      <c r="B37" s="319"/>
      <c r="C37" s="315"/>
      <c r="D37" s="310"/>
      <c r="E37" s="300"/>
      <c r="F37" s="400"/>
      <c r="G37" s="405"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3"/>
      <c r="B38" s="319"/>
      <c r="C38" s="315"/>
      <c r="D38" s="310"/>
      <c r="E38" s="300"/>
      <c r="F38" s="401"/>
      <c r="G38" s="405"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3"/>
      <c r="B39" s="319"/>
      <c r="C39" s="315"/>
      <c r="D39" s="310"/>
      <c r="E39" s="300"/>
      <c r="F39" s="400"/>
      <c r="G39" s="405"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3"/>
      <c r="B40" s="319"/>
      <c r="C40" s="315"/>
      <c r="D40" s="310"/>
      <c r="E40" s="300"/>
      <c r="F40" s="401"/>
      <c r="G40" s="405"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3"/>
      <c r="B41" s="319"/>
      <c r="C41" s="315"/>
      <c r="D41" s="310"/>
      <c r="E41" s="300"/>
      <c r="F41" s="402"/>
      <c r="G41" s="405"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3"/>
      <c r="B42" s="319"/>
      <c r="C42" s="315"/>
      <c r="D42" s="310"/>
      <c r="E42" s="300"/>
      <c r="F42" s="403"/>
      <c r="G42" s="405"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3"/>
      <c r="B43" s="319"/>
      <c r="C43" s="315"/>
      <c r="D43" s="310"/>
      <c r="E43" s="300"/>
      <c r="F43" s="400"/>
      <c r="G43" s="405"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3"/>
      <c r="B44" s="319"/>
      <c r="C44" s="315"/>
      <c r="D44" s="310"/>
      <c r="E44" s="300"/>
      <c r="F44" s="401"/>
      <c r="G44" s="405"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3"/>
      <c r="B45" s="319"/>
      <c r="C45" s="315"/>
      <c r="D45" s="310"/>
      <c r="E45" s="300"/>
      <c r="F45" s="400"/>
      <c r="G45" s="405"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3"/>
      <c r="B46" s="319"/>
      <c r="C46" s="315"/>
      <c r="D46" s="310"/>
      <c r="E46" s="300"/>
      <c r="F46" s="401"/>
      <c r="G46" s="405"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3"/>
      <c r="B47" s="319"/>
      <c r="C47" s="315"/>
      <c r="D47" s="310"/>
      <c r="E47" s="300"/>
      <c r="F47" s="402"/>
      <c r="G47" s="405"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3"/>
      <c r="B48" s="319"/>
      <c r="C48" s="315"/>
      <c r="D48" s="310"/>
      <c r="E48" s="300"/>
      <c r="F48" s="401"/>
      <c r="G48" s="405"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3"/>
      <c r="B49" s="319"/>
      <c r="C49" s="315"/>
      <c r="D49" s="310"/>
      <c r="E49" s="300"/>
      <c r="F49" s="402"/>
      <c r="G49" s="405"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3"/>
      <c r="B50" s="319"/>
      <c r="C50" s="315"/>
      <c r="D50" s="310"/>
      <c r="E50" s="300"/>
      <c r="F50" s="402"/>
      <c r="G50" s="405"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3"/>
      <c r="B51" s="319"/>
      <c r="C51" s="315"/>
      <c r="D51" s="310"/>
      <c r="E51" s="300"/>
      <c r="F51" s="402"/>
      <c r="G51" s="405"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3"/>
      <c r="B52" s="319"/>
      <c r="C52" s="315"/>
      <c r="D52" s="310"/>
      <c r="E52" s="300"/>
      <c r="F52" s="402"/>
      <c r="G52" s="405"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3"/>
      <c r="B53" s="319"/>
      <c r="C53" s="315"/>
      <c r="D53" s="310"/>
      <c r="E53" s="300"/>
      <c r="F53" s="402"/>
      <c r="G53" s="405"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3"/>
      <c r="B54" s="319"/>
      <c r="C54" s="315"/>
      <c r="D54" s="310"/>
      <c r="E54" s="300"/>
      <c r="F54" s="402"/>
      <c r="G54" s="405"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3"/>
      <c r="B55" s="319"/>
      <c r="C55" s="315"/>
      <c r="D55" s="310"/>
      <c r="E55" s="300"/>
      <c r="F55" s="402"/>
      <c r="G55" s="405"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3"/>
      <c r="B56" s="319"/>
      <c r="C56" s="315"/>
      <c r="D56" s="310"/>
      <c r="E56" s="300"/>
      <c r="F56" s="402"/>
      <c r="G56" s="405"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3"/>
      <c r="B57" s="319"/>
      <c r="C57" s="315"/>
      <c r="D57" s="310"/>
      <c r="E57" s="300"/>
      <c r="F57" s="402"/>
      <c r="G57" s="405"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3"/>
      <c r="B58" s="319"/>
      <c r="C58" s="315"/>
      <c r="D58" s="310"/>
      <c r="E58" s="300"/>
      <c r="F58" s="402"/>
      <c r="G58" s="405"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3"/>
      <c r="B59" s="319"/>
      <c r="C59" s="315"/>
      <c r="D59" s="310"/>
      <c r="E59" s="300"/>
      <c r="F59" s="403"/>
      <c r="G59" s="405"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3"/>
      <c r="B60" s="319"/>
      <c r="C60" s="315"/>
      <c r="D60" s="310"/>
      <c r="E60" s="300"/>
      <c r="F60" s="400"/>
      <c r="G60" s="405"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3"/>
      <c r="B61" s="319"/>
      <c r="C61" s="315"/>
      <c r="D61" s="310"/>
      <c r="E61" s="300"/>
      <c r="F61" s="401"/>
      <c r="G61" s="405"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3"/>
      <c r="B62" s="319"/>
      <c r="C62" s="315"/>
      <c r="D62" s="310"/>
      <c r="E62" s="300"/>
      <c r="F62" s="400"/>
      <c r="G62" s="405"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3"/>
      <c r="B63" s="319"/>
      <c r="C63" s="315"/>
      <c r="D63" s="310"/>
      <c r="E63" s="300"/>
      <c r="F63" s="401"/>
      <c r="G63" s="405"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3"/>
      <c r="B64" s="319"/>
      <c r="C64" s="315"/>
      <c r="D64" s="310"/>
      <c r="E64" s="300"/>
      <c r="F64" s="402"/>
      <c r="G64" s="405"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3"/>
      <c r="B65" s="319"/>
      <c r="C65" s="315"/>
      <c r="D65" s="310"/>
      <c r="E65" s="300"/>
      <c r="F65" s="402"/>
      <c r="G65" s="405"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3"/>
      <c r="B66" s="319"/>
      <c r="C66" s="315"/>
      <c r="D66" s="310"/>
      <c r="E66" s="300"/>
      <c r="F66" s="402"/>
      <c r="G66" s="405"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3"/>
      <c r="B67" s="319"/>
      <c r="C67" s="315"/>
      <c r="D67" s="310"/>
      <c r="E67" s="300"/>
      <c r="F67" s="402"/>
      <c r="G67" s="405"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3"/>
      <c r="B68" s="319"/>
      <c r="C68" s="315"/>
      <c r="D68" s="310"/>
      <c r="E68" s="300"/>
      <c r="F68" s="403"/>
      <c r="G68" s="405"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3"/>
      <c r="B69" s="319"/>
      <c r="C69" s="315"/>
      <c r="D69" s="310"/>
      <c r="E69" s="300"/>
      <c r="F69" s="400"/>
      <c r="G69" s="405"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3"/>
      <c r="B70" s="319"/>
      <c r="C70" s="315"/>
      <c r="D70" s="310"/>
      <c r="E70" s="300"/>
      <c r="F70" s="401"/>
      <c r="G70" s="405"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3"/>
      <c r="B71" s="319"/>
      <c r="C71" s="315"/>
      <c r="D71" s="310"/>
      <c r="E71" s="300"/>
      <c r="F71" s="400"/>
      <c r="G71" s="405"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3"/>
      <c r="B72" s="319"/>
      <c r="C72" s="315"/>
      <c r="D72" s="310"/>
      <c r="E72" s="300"/>
      <c r="F72" s="401"/>
      <c r="G72" s="405"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3"/>
      <c r="B73" s="319"/>
      <c r="C73" s="315"/>
      <c r="D73" s="310"/>
      <c r="E73" s="300"/>
      <c r="F73" s="402"/>
      <c r="G73" s="405"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3"/>
      <c r="B74" s="319"/>
      <c r="C74" s="315"/>
      <c r="D74" s="310"/>
      <c r="E74" s="300"/>
      <c r="F74" s="403"/>
      <c r="G74" s="405"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3"/>
      <c r="B75" s="319"/>
      <c r="C75" s="315"/>
      <c r="D75" s="310"/>
      <c r="E75" s="300"/>
      <c r="F75" s="400"/>
      <c r="G75" s="405"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3"/>
      <c r="B76" s="319"/>
      <c r="C76" s="315"/>
      <c r="D76" s="310"/>
      <c r="E76" s="300"/>
      <c r="F76" s="401"/>
      <c r="G76" s="405"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3"/>
      <c r="B77" s="319"/>
      <c r="C77" s="315"/>
      <c r="D77" s="310"/>
      <c r="E77" s="300"/>
      <c r="F77" s="400"/>
      <c r="G77" s="405"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3"/>
      <c r="B78" s="319"/>
      <c r="C78" s="315"/>
      <c r="D78" s="310"/>
      <c r="E78" s="300"/>
      <c r="F78" s="401"/>
      <c r="G78" s="405"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3"/>
      <c r="B79" s="319"/>
      <c r="C79" s="315"/>
      <c r="D79" s="310"/>
      <c r="E79" s="300"/>
      <c r="F79" s="402"/>
      <c r="G79" s="405"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3"/>
      <c r="B80" s="319"/>
      <c r="C80" s="315"/>
      <c r="D80" s="310"/>
      <c r="E80" s="300"/>
      <c r="F80" s="401"/>
      <c r="G80" s="405"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3"/>
      <c r="B81" s="319"/>
      <c r="C81" s="315"/>
      <c r="D81" s="310"/>
      <c r="E81" s="300"/>
      <c r="F81" s="402"/>
      <c r="G81" s="405"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3"/>
      <c r="B82" s="319"/>
      <c r="C82" s="315"/>
      <c r="D82" s="310"/>
      <c r="E82" s="300"/>
      <c r="F82" s="402"/>
      <c r="G82" s="405"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3"/>
      <c r="B83" s="319"/>
      <c r="C83" s="315"/>
      <c r="D83" s="310"/>
      <c r="E83" s="300"/>
      <c r="F83" s="402"/>
      <c r="G83" s="405"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3"/>
      <c r="B84" s="319"/>
      <c r="C84" s="315"/>
      <c r="D84" s="310"/>
      <c r="E84" s="300"/>
      <c r="F84" s="402"/>
      <c r="G84" s="405"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3"/>
      <c r="B85" s="319"/>
      <c r="C85" s="315"/>
      <c r="D85" s="310"/>
      <c r="E85" s="300"/>
      <c r="F85" s="402"/>
      <c r="G85" s="405"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3"/>
      <c r="B86" s="319"/>
      <c r="C86" s="315"/>
      <c r="D86" s="310"/>
      <c r="E86" s="300"/>
      <c r="F86" s="402"/>
      <c r="G86" s="405"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3"/>
      <c r="B87" s="319"/>
      <c r="C87" s="315"/>
      <c r="D87" s="310"/>
      <c r="E87" s="300"/>
      <c r="F87" s="402"/>
      <c r="G87" s="405"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3"/>
      <c r="B88" s="319"/>
      <c r="C88" s="315"/>
      <c r="D88" s="310"/>
      <c r="E88" s="300"/>
      <c r="F88" s="402"/>
      <c r="G88" s="405"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3"/>
      <c r="B89" s="319"/>
      <c r="C89" s="315"/>
      <c r="D89" s="310"/>
      <c r="E89" s="300"/>
      <c r="F89" s="402"/>
      <c r="G89" s="405"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3"/>
      <c r="B90" s="319"/>
      <c r="C90" s="315"/>
      <c r="D90" s="310"/>
      <c r="E90" s="300"/>
      <c r="F90" s="402"/>
      <c r="G90" s="405"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3"/>
      <c r="B91" s="319"/>
      <c r="C91" s="315"/>
      <c r="D91" s="310"/>
      <c r="E91" s="300"/>
      <c r="F91" s="402"/>
      <c r="G91" s="405"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3"/>
      <c r="B92" s="319"/>
      <c r="C92" s="315"/>
      <c r="D92" s="310"/>
      <c r="E92" s="300"/>
      <c r="F92" s="402"/>
      <c r="G92" s="405"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3"/>
      <c r="B93" s="319"/>
      <c r="C93" s="315"/>
      <c r="D93" s="310"/>
      <c r="E93" s="300"/>
      <c r="F93" s="402"/>
      <c r="G93" s="405"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3"/>
      <c r="B94" s="319"/>
      <c r="C94" s="315"/>
      <c r="D94" s="310"/>
      <c r="E94" s="300"/>
      <c r="F94" s="402"/>
      <c r="G94" s="405"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3"/>
      <c r="B95" s="319"/>
      <c r="C95" s="315"/>
      <c r="D95" s="310"/>
      <c r="E95" s="300"/>
      <c r="F95" s="402"/>
      <c r="G95" s="405"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3"/>
      <c r="B96" s="319"/>
      <c r="C96" s="315"/>
      <c r="D96" s="310"/>
      <c r="E96" s="300"/>
      <c r="F96" s="402"/>
      <c r="G96" s="405"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3"/>
      <c r="B97" s="319"/>
      <c r="C97" s="315"/>
      <c r="D97" s="310"/>
      <c r="E97" s="300"/>
      <c r="F97" s="402"/>
      <c r="G97" s="405"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3"/>
      <c r="B98" s="319"/>
      <c r="C98" s="315"/>
      <c r="D98" s="310"/>
      <c r="E98" s="300"/>
      <c r="F98" s="402"/>
      <c r="G98" s="405"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3"/>
      <c r="B99" s="319"/>
      <c r="C99" s="315"/>
      <c r="D99" s="310"/>
      <c r="E99" s="300"/>
      <c r="F99" s="402"/>
      <c r="G99" s="405"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3"/>
      <c r="B100" s="319"/>
      <c r="C100" s="315"/>
      <c r="D100" s="310"/>
      <c r="E100" s="300"/>
      <c r="F100" s="402"/>
      <c r="G100" s="405"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3"/>
      <c r="B101" s="319"/>
      <c r="C101" s="315"/>
      <c r="D101" s="310"/>
      <c r="E101" s="300"/>
      <c r="F101" s="402"/>
      <c r="G101" s="405"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3"/>
      <c r="B102" s="319"/>
      <c r="C102" s="315"/>
      <c r="D102" s="310"/>
      <c r="E102" s="300"/>
      <c r="F102" s="402"/>
      <c r="G102" s="405"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3"/>
      <c r="B103" s="319"/>
      <c r="C103" s="315"/>
      <c r="D103" s="310"/>
      <c r="E103" s="300"/>
      <c r="F103" s="402"/>
      <c r="G103" s="405"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3"/>
      <c r="B104" s="319"/>
      <c r="C104" s="315"/>
      <c r="D104" s="310"/>
      <c r="E104" s="300"/>
      <c r="F104" s="402"/>
      <c r="G104" s="405"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3"/>
      <c r="B105" s="319"/>
      <c r="C105" s="315"/>
      <c r="D105" s="310"/>
      <c r="E105" s="300"/>
      <c r="F105" s="402"/>
      <c r="G105" s="405"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3"/>
      <c r="B106" s="319"/>
      <c r="C106" s="315"/>
      <c r="D106" s="310"/>
      <c r="E106" s="300"/>
      <c r="F106" s="402"/>
      <c r="G106" s="405"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3"/>
      <c r="B107" s="319"/>
      <c r="C107" s="315"/>
      <c r="D107" s="310"/>
      <c r="E107" s="300"/>
      <c r="F107" s="402"/>
      <c r="G107" s="405"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3"/>
      <c r="B108" s="319"/>
      <c r="C108" s="315"/>
      <c r="D108" s="310"/>
      <c r="E108" s="300"/>
      <c r="F108" s="402"/>
      <c r="G108" s="405"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3"/>
      <c r="B109" s="319"/>
      <c r="C109" s="315"/>
      <c r="D109" s="310"/>
      <c r="E109" s="300"/>
      <c r="F109" s="402"/>
      <c r="G109" s="405"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3"/>
      <c r="B110" s="319"/>
      <c r="C110" s="315"/>
      <c r="D110" s="310"/>
      <c r="E110" s="300"/>
      <c r="F110" s="402"/>
      <c r="G110" s="405"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3"/>
      <c r="B111" s="319"/>
      <c r="C111" s="315"/>
      <c r="D111" s="310"/>
      <c r="E111" s="300"/>
      <c r="F111" s="402"/>
      <c r="G111" s="405"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3"/>
      <c r="B112" s="319"/>
      <c r="C112" s="315"/>
      <c r="D112" s="310"/>
      <c r="E112" s="300"/>
      <c r="F112" s="402"/>
      <c r="G112" s="405"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3"/>
      <c r="B113" s="319"/>
      <c r="C113" s="315"/>
      <c r="D113" s="310"/>
      <c r="E113" s="300"/>
      <c r="F113" s="402"/>
      <c r="G113" s="405"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3"/>
      <c r="B114" s="319"/>
      <c r="C114" s="315"/>
      <c r="D114" s="310"/>
      <c r="E114" s="300"/>
      <c r="F114" s="402"/>
      <c r="G114" s="405"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3"/>
      <c r="B115" s="319"/>
      <c r="C115" s="315"/>
      <c r="D115" s="310"/>
      <c r="E115" s="300"/>
      <c r="F115" s="402"/>
      <c r="G115" s="405"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3"/>
      <c r="B116" s="319"/>
      <c r="C116" s="315"/>
      <c r="D116" s="310"/>
      <c r="E116" s="300"/>
      <c r="F116" s="402"/>
      <c r="G116" s="405"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3"/>
      <c r="B117" s="319"/>
      <c r="C117" s="315"/>
      <c r="D117" s="310"/>
      <c r="E117" s="300"/>
      <c r="F117" s="402"/>
      <c r="G117" s="405"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3"/>
      <c r="B118" s="319"/>
      <c r="C118" s="315"/>
      <c r="D118" s="310"/>
      <c r="E118" s="300"/>
      <c r="F118" s="402"/>
      <c r="G118" s="405"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3"/>
      <c r="B119" s="319"/>
      <c r="C119" s="315"/>
      <c r="D119" s="310"/>
      <c r="E119" s="300"/>
      <c r="F119" s="403"/>
      <c r="G119" s="405"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3"/>
      <c r="B120" s="319"/>
      <c r="C120" s="315"/>
      <c r="D120" s="310"/>
      <c r="E120" s="300"/>
      <c r="F120" s="400"/>
      <c r="G120" s="405"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3"/>
      <c r="B121" s="319"/>
      <c r="C121" s="315"/>
      <c r="D121" s="310"/>
      <c r="E121" s="300"/>
      <c r="F121" s="401"/>
      <c r="G121" s="405"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3"/>
      <c r="B122" s="319"/>
      <c r="C122" s="315"/>
      <c r="D122" s="310"/>
      <c r="E122" s="300"/>
      <c r="F122" s="400"/>
      <c r="G122" s="405"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3"/>
      <c r="B123" s="319"/>
      <c r="C123" s="315"/>
      <c r="D123" s="310"/>
      <c r="E123" s="300"/>
      <c r="F123" s="401"/>
      <c r="G123" s="405"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3"/>
      <c r="B124" s="319"/>
      <c r="C124" s="315"/>
      <c r="D124" s="310"/>
      <c r="E124" s="300"/>
      <c r="F124" s="402"/>
      <c r="G124" s="405"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3"/>
      <c r="B125" s="319"/>
      <c r="C125" s="315"/>
      <c r="D125" s="310"/>
      <c r="E125" s="300"/>
      <c r="F125" s="402"/>
      <c r="G125" s="405"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3"/>
      <c r="B126" s="319"/>
      <c r="C126" s="315"/>
      <c r="D126" s="310"/>
      <c r="E126" s="300"/>
      <c r="F126" s="402"/>
      <c r="G126" s="405"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3"/>
      <c r="B127" s="319"/>
      <c r="C127" s="315"/>
      <c r="D127" s="310"/>
      <c r="E127" s="300"/>
      <c r="F127" s="402"/>
      <c r="G127" s="405"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3"/>
      <c r="B128" s="319"/>
      <c r="C128" s="315"/>
      <c r="D128" s="310"/>
      <c r="E128" s="300"/>
      <c r="F128" s="403"/>
      <c r="G128" s="405"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3"/>
      <c r="B129" s="319"/>
      <c r="C129" s="315"/>
      <c r="D129" s="310"/>
      <c r="E129" s="300"/>
      <c r="F129" s="400"/>
      <c r="G129" s="405"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3"/>
      <c r="B130" s="319"/>
      <c r="C130" s="315"/>
      <c r="D130" s="310"/>
      <c r="E130" s="300"/>
      <c r="F130" s="401"/>
      <c r="G130" s="405"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3"/>
      <c r="B131" s="319"/>
      <c r="C131" s="315"/>
      <c r="D131" s="310"/>
      <c r="E131" s="300"/>
      <c r="F131" s="400"/>
      <c r="G131" s="405"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3"/>
      <c r="B132" s="319"/>
      <c r="C132" s="315"/>
      <c r="D132" s="310"/>
      <c r="E132" s="300"/>
      <c r="F132" s="401"/>
      <c r="G132" s="405"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3"/>
      <c r="B133" s="319"/>
      <c r="C133" s="315"/>
      <c r="D133" s="310"/>
      <c r="E133" s="300"/>
      <c r="F133" s="402"/>
      <c r="G133" s="405"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3"/>
      <c r="B134" s="319"/>
      <c r="C134" s="315"/>
      <c r="D134" s="310"/>
      <c r="E134" s="300"/>
      <c r="F134" s="403"/>
      <c r="G134" s="405"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3"/>
      <c r="B135" s="319"/>
      <c r="C135" s="315"/>
      <c r="D135" s="310"/>
      <c r="E135" s="300"/>
      <c r="F135" s="400"/>
      <c r="G135" s="405"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3"/>
      <c r="B136" s="319"/>
      <c r="C136" s="315"/>
      <c r="D136" s="310"/>
      <c r="E136" s="300"/>
      <c r="F136" s="401"/>
      <c r="G136" s="405"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3"/>
      <c r="B137" s="319"/>
      <c r="C137" s="315"/>
      <c r="D137" s="310"/>
      <c r="E137" s="300"/>
      <c r="F137" s="400"/>
      <c r="G137" s="405"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3"/>
      <c r="B138" s="319"/>
      <c r="C138" s="315"/>
      <c r="D138" s="310"/>
      <c r="E138" s="300"/>
      <c r="F138" s="401"/>
      <c r="G138" s="405"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3"/>
      <c r="B139" s="319"/>
      <c r="C139" s="315"/>
      <c r="D139" s="310"/>
      <c r="E139" s="300"/>
      <c r="F139" s="402"/>
      <c r="G139" s="405"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3"/>
      <c r="B140" s="319"/>
      <c r="C140" s="315"/>
      <c r="D140" s="310"/>
      <c r="E140" s="300"/>
      <c r="F140" s="401"/>
      <c r="G140" s="405"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3"/>
      <c r="B141" s="319"/>
      <c r="C141" s="315"/>
      <c r="D141" s="310"/>
      <c r="E141" s="300"/>
      <c r="F141" s="402"/>
      <c r="G141" s="405"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3"/>
      <c r="B142" s="319"/>
      <c r="C142" s="315"/>
      <c r="D142" s="310"/>
      <c r="E142" s="300"/>
      <c r="F142" s="402"/>
      <c r="G142" s="405"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3"/>
      <c r="B143" s="319"/>
      <c r="C143" s="315"/>
      <c r="D143" s="310"/>
      <c r="E143" s="300"/>
      <c r="F143" s="402"/>
      <c r="G143" s="405"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3"/>
      <c r="B144" s="319"/>
      <c r="C144" s="315"/>
      <c r="D144" s="310"/>
      <c r="E144" s="300"/>
      <c r="F144" s="402"/>
      <c r="G144" s="405"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3"/>
      <c r="B145" s="319"/>
      <c r="C145" s="315"/>
      <c r="D145" s="310"/>
      <c r="E145" s="300"/>
      <c r="F145" s="402"/>
      <c r="G145" s="405"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3"/>
      <c r="B146" s="319"/>
      <c r="C146" s="315"/>
      <c r="D146" s="310"/>
      <c r="E146" s="300"/>
      <c r="F146" s="402"/>
      <c r="G146" s="405"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3"/>
      <c r="B147" s="319"/>
      <c r="C147" s="315"/>
      <c r="D147" s="310"/>
      <c r="E147" s="300"/>
      <c r="F147" s="402"/>
      <c r="G147" s="405"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3"/>
      <c r="B148" s="319"/>
      <c r="C148" s="315"/>
      <c r="D148" s="310"/>
      <c r="E148" s="300"/>
      <c r="F148" s="402"/>
      <c r="G148" s="405"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3"/>
      <c r="B149" s="319"/>
      <c r="C149" s="315"/>
      <c r="D149" s="310"/>
      <c r="E149" s="300"/>
      <c r="F149" s="402"/>
      <c r="G149" s="405"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3"/>
      <c r="B150" s="319"/>
      <c r="C150" s="315"/>
      <c r="D150" s="310"/>
      <c r="E150" s="300"/>
      <c r="F150" s="402"/>
      <c r="G150" s="405"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3"/>
      <c r="B151" s="319"/>
      <c r="C151" s="315"/>
      <c r="D151" s="310"/>
      <c r="E151" s="300"/>
      <c r="F151" s="402"/>
      <c r="G151" s="405"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3"/>
      <c r="B152" s="319"/>
      <c r="C152" s="315"/>
      <c r="D152" s="310"/>
      <c r="E152" s="300"/>
      <c r="F152" s="402"/>
      <c r="G152" s="405"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3"/>
      <c r="B153" s="319"/>
      <c r="C153" s="315"/>
      <c r="D153" s="310"/>
      <c r="E153" s="300"/>
      <c r="F153" s="402"/>
      <c r="G153" s="405"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3"/>
      <c r="B154" s="319"/>
      <c r="C154" s="315"/>
      <c r="D154" s="310"/>
      <c r="E154" s="300"/>
      <c r="F154" s="402"/>
      <c r="G154" s="405"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3"/>
      <c r="B155" s="319"/>
      <c r="C155" s="315"/>
      <c r="D155" s="310"/>
      <c r="E155" s="300"/>
      <c r="F155" s="402"/>
      <c r="G155" s="405"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3"/>
      <c r="B156" s="319"/>
      <c r="C156" s="315"/>
      <c r="D156" s="310"/>
      <c r="E156" s="300"/>
      <c r="F156" s="402"/>
      <c r="G156" s="405"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3"/>
      <c r="B157" s="319"/>
      <c r="C157" s="315"/>
      <c r="D157" s="310"/>
      <c r="E157" s="300"/>
      <c r="F157" s="402"/>
      <c r="G157" s="405"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3"/>
      <c r="B158" s="319"/>
      <c r="C158" s="315"/>
      <c r="D158" s="310"/>
      <c r="E158" s="300"/>
      <c r="F158" s="403"/>
      <c r="G158" s="405"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X7idJ1FFW/UONk+U5GmIdgVL25OAkkjmZce5c3mEhlyAzxrPWhicJmvsB0v3HDp8DL9EhAywrbjLkh2snIt5Rw==" saltValue="qViTJ0QK1RWWqAqDdwUBqw==" spinCount="100000" sheet="1" objects="1" scenarios="1"/>
  <mergeCells count="5">
    <mergeCell ref="A4:G4"/>
    <mergeCell ref="A5:G5"/>
    <mergeCell ref="A3:G3"/>
    <mergeCell ref="A1:G1"/>
    <mergeCell ref="B2:C2"/>
  </mergeCells>
  <conditionalFormatting sqref="F8">
    <cfRule type="cellIs" dxfId="60" priority="5" operator="lessThan">
      <formula>16.32</formula>
    </cfRule>
  </conditionalFormatting>
  <conditionalFormatting sqref="D8 D10:D158">
    <cfRule type="cellIs" dxfId="59" priority="4" operator="greaterThanOrEqual">
      <formula>30</formula>
    </cfRule>
  </conditionalFormatting>
  <conditionalFormatting sqref="D8 D10:D158">
    <cfRule type="cellIs" dxfId="58" priority="2" operator="between">
      <formula>20</formula>
      <formula>29</formula>
    </cfRule>
  </conditionalFormatting>
  <dataValidations xWindow="787" yWindow="915" count="4">
    <dataValidation type="decimal" allowBlank="1" showInputMessage="1" showErrorMessage="1" sqref="D8 D10:D24">
      <formula1>0</formula1>
      <formula2>40</formula2>
    </dataValidation>
    <dataValidation allowBlank="1" showInputMessage="1" showErrorMessage="1" sqref="E7"/>
    <dataValidation type="whole" operator="lessThan" allowBlank="1" showInputMessage="1" showErrorMessage="1" sqref="B8 B45:B158">
      <formula1>9</formula1>
    </dataValidation>
    <dataValidation type="decimal" allowBlank="1" showInputMessage="1" showErrorMessage="1" sqref="D25: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xWindow="787" yWindow="915" count="2">
        <x14:dataValidation type="list" allowBlank="1" showInputMessage="1" showErrorMessage="1" prompt="Assistant Teacher or Teacher ">
          <x14:formula1>
            <xm:f>'Parity &amp; Living Wage Rates'!$A$3:$A$4</xm:f>
          </x14:formula1>
          <xm:sqref>C8:C158</xm:sqref>
        </x14:dataValidation>
        <x14:dataValidation type="list" allowBlank="1" showInputMessage="1" showErrorMessage="1">
          <x14:formula1>
            <xm:f>'Parity &amp; Living Wage Rates'!$C$2:$C$6</xm:f>
          </x14:formula1>
          <xm:sqref>E8:E158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IFERROR(INDEX(Match_Table!$B$3:$B$20,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4"/>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mvfphvEcrl5dEJ7QHznqDAqn9WOELcwBNQxnHFHPbMJiXrxYwByaxkPSqbgB2gDtLS/Zt2yzbfdpA5zWhCv6tw==" saltValue="Qw7XfCtJmJiCh/W+5tRCdA==" spinCount="100000" sheet="1" objects="1" scenarios="1"/>
  <mergeCells count="5">
    <mergeCell ref="A1:G1"/>
    <mergeCell ref="B2:C2"/>
    <mergeCell ref="A3:G3"/>
    <mergeCell ref="A4:G4"/>
    <mergeCell ref="A5:G5"/>
  </mergeCells>
  <conditionalFormatting sqref="F8">
    <cfRule type="cellIs" dxfId="57" priority="3" operator="lessThan">
      <formula>16.32</formula>
    </cfRule>
  </conditionalFormatting>
  <conditionalFormatting sqref="D8 D10:D158">
    <cfRule type="cellIs" dxfId="56" priority="2" operator="greaterThanOrEqual">
      <formula>30</formula>
    </cfRule>
  </conditionalFormatting>
  <conditionalFormatting sqref="D8 D10:D158">
    <cfRule type="cellIs" dxfId="55" priority="1" operator="between">
      <formula>20</formula>
      <formula>29</formula>
    </cfRule>
  </conditionalFormatting>
  <dataValidations count="4">
    <dataValidation type="whole" operator="lessThan" allowBlank="1" showInputMessage="1" showErrorMessage="1" sqref="B8 B45:B158">
      <formula1>9</formula1>
    </dataValidation>
    <dataValidation allowBlank="1" showInputMessage="1" showErrorMessage="1" sqref="E7"/>
    <dataValidation type="decimal" allowBlank="1" showInputMessage="1" showErrorMessage="1" sqref="D8">
      <formula1>0</formula1>
      <formula2>40</formula2>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'Parity &amp; Living Wage Rates'!$C$2:$C$6</xm:f>
          </x14:formula1>
          <xm:sqref>E8:E158</xm:sqref>
        </x14:dataValidation>
        <x14:dataValidation type="list" allowBlank="1" showInputMessage="1" showErrorMessage="1" prompt="Assistant Teacher or Teacher ">
          <x14:formula1>
            <xm:f>'Parity &amp; Living Wage Rates'!$A$3:$A$4</xm:f>
          </x14:formula1>
          <xm:sqref>C8:C158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3.4"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1.400000000000006"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PHQuklLtovEwgr3iw1Z+NqPlUeI0YkU2thOCu6dYAvaI1Ygf6Lbc/sPsPYUEOPpHiGuhvy/QVxeND2NfTmy7uQ==" saltValue="MYjOKsTtnSwdgZJmnJp/fg==" spinCount="100000" sheet="1" objects="1" scenarios="1"/>
  <mergeCells count="5">
    <mergeCell ref="A1:G1"/>
    <mergeCell ref="B2:C2"/>
    <mergeCell ref="A3:G3"/>
    <mergeCell ref="A4:G4"/>
    <mergeCell ref="A5:G5"/>
  </mergeCells>
  <conditionalFormatting sqref="F8">
    <cfRule type="cellIs" dxfId="54" priority="3" operator="lessThan">
      <formula>16.32</formula>
    </cfRule>
  </conditionalFormatting>
  <conditionalFormatting sqref="D8 D10:D158">
    <cfRule type="cellIs" dxfId="53" priority="2" operator="greaterThanOrEqual">
      <formula>30</formula>
    </cfRule>
  </conditionalFormatting>
  <conditionalFormatting sqref="D8 D10:D158">
    <cfRule type="cellIs" dxfId="52" priority="1" operator="between">
      <formula>20</formula>
      <formula>29</formula>
    </cfRule>
  </conditionalFormatting>
  <dataValidations count="4">
    <dataValidation type="decimal" allowBlank="1" showInputMessage="1" showErrorMessage="1" sqref="D8">
      <formula1>0</formula1>
      <formula2>40</formula2>
    </dataValidation>
    <dataValidation allowBlank="1" showInputMessage="1" showErrorMessage="1" sqref="E7"/>
    <dataValidation type="whole" operator="lessThan" allowBlank="1" showInputMessage="1" showErrorMessage="1" sqref="B8 B45:B158">
      <formula1>9</formula1>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Assistant Teacher or Teacher ">
          <x14:formula1>
            <xm:f>'Parity &amp; Living Wage Rates'!$A$3:$A$4</xm:f>
          </x14:formula1>
          <xm:sqref>C8:C158</xm:sqref>
        </x14:dataValidation>
        <x14:dataValidation type="list" allowBlank="1" showInputMessage="1" showErrorMessage="1">
          <x14:formula1>
            <xm:f>'Parity &amp; Living Wage Rates'!$C$2:$C$6</xm:f>
          </x14:formula1>
          <xm:sqref>E8:E158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0.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4"/>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gZWBYrdWWgFuMVXaZiOvhDlJlZbDvU6y8rJQhzF9fN/ZoeJlpbPmzjTb0ef4ID3q/zMMoi7v62gsl1pHUchZuQ==" saltValue="vnV5+nOxZA+gQp/m2ibiNw==" spinCount="100000" sheet="1" objects="1" scenarios="1"/>
  <mergeCells count="5">
    <mergeCell ref="A1:G1"/>
    <mergeCell ref="B2:C2"/>
    <mergeCell ref="A3:G3"/>
    <mergeCell ref="A4:G4"/>
    <mergeCell ref="A5:G5"/>
  </mergeCells>
  <conditionalFormatting sqref="F8">
    <cfRule type="cellIs" dxfId="51" priority="3" operator="lessThan">
      <formula>16.32</formula>
    </cfRule>
  </conditionalFormatting>
  <conditionalFormatting sqref="D8 D10:D158">
    <cfRule type="cellIs" dxfId="50" priority="2" operator="greaterThanOrEqual">
      <formula>30</formula>
    </cfRule>
  </conditionalFormatting>
  <conditionalFormatting sqref="D8 D10:D158">
    <cfRule type="cellIs" dxfId="49" priority="1" operator="between">
      <formula>20</formula>
      <formula>29</formula>
    </cfRule>
  </conditionalFormatting>
  <dataValidations count="4">
    <dataValidation type="whole" operator="lessThan" allowBlank="1" showInputMessage="1" showErrorMessage="1" sqref="B8 B45:B158">
      <formula1>9</formula1>
    </dataValidation>
    <dataValidation allowBlank="1" showInputMessage="1" showErrorMessage="1" sqref="E7"/>
    <dataValidation type="decimal" allowBlank="1" showInputMessage="1" showErrorMessage="1" sqref="D8">
      <formula1>0</formula1>
      <formula2>40</formula2>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'Parity &amp; Living Wage Rates'!$C$2:$C$6</xm:f>
          </x14:formula1>
          <xm:sqref>E8:E158</xm:sqref>
        </x14:dataValidation>
        <x14:dataValidation type="list" allowBlank="1" showInputMessage="1" showErrorMessage="1" prompt="Assistant Teacher or Teacher ">
          <x14:formula1>
            <xm:f>'Parity &amp; Living Wage Rates'!$A$3:$A$4</xm:f>
          </x14:formula1>
          <xm:sqref>C8:C158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3"/>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QxaiAlpSV4lCNaAENddYqQkV9OOtNTrT6rROaHCyYQBN1/xkaX+AzSD0RpSBWpR1ySkJx/tpa8xbtHXbJCtoWQ==" saltValue="GRsWinxfqVkLjutdDU++4w==" spinCount="100000" sheet="1" objects="1" scenarios="1"/>
  <mergeCells count="5">
    <mergeCell ref="A1:G1"/>
    <mergeCell ref="B2:C2"/>
    <mergeCell ref="A3:G3"/>
    <mergeCell ref="A4:G4"/>
    <mergeCell ref="A5:G5"/>
  </mergeCells>
  <conditionalFormatting sqref="F8">
    <cfRule type="cellIs" dxfId="48" priority="3" operator="lessThan">
      <formula>16.32</formula>
    </cfRule>
  </conditionalFormatting>
  <conditionalFormatting sqref="D8 D10:D158">
    <cfRule type="cellIs" dxfId="47" priority="2" operator="greaterThanOrEqual">
      <formula>30</formula>
    </cfRule>
  </conditionalFormatting>
  <conditionalFormatting sqref="D8 D10:D158">
    <cfRule type="cellIs" dxfId="46" priority="1" operator="between">
      <formula>20</formula>
      <formula>29</formula>
    </cfRule>
  </conditionalFormatting>
  <dataValidations disablePrompts="1" count="4">
    <dataValidation type="decimal" allowBlank="1" showInputMessage="1" showErrorMessage="1" sqref="D8">
      <formula1>0</formula1>
      <formula2>40</formula2>
    </dataValidation>
    <dataValidation allowBlank="1" showInputMessage="1" showErrorMessage="1" sqref="E7"/>
    <dataValidation type="whole" operator="lessThan" allowBlank="1" showInputMessage="1" showErrorMessage="1" sqref="B8 B45:B158">
      <formula1>9</formula1>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Assistant Teacher or Teacher ">
          <x14:formula1>
            <xm:f>'Parity &amp; Living Wage Rates'!$A$3:$A$4</xm:f>
          </x14:formula1>
          <xm:sqref>C8:C158</xm:sqref>
        </x14:dataValidation>
        <x14:dataValidation type="list" allowBlank="1" showInputMessage="1" showErrorMessage="1">
          <x14:formula1>
            <xm:f>'Parity &amp; Living Wage Rates'!$C$2:$C$6</xm:f>
          </x14:formula1>
          <xm:sqref>E8:E158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W166"/>
  <sheetViews>
    <sheetView zoomScale="90" zoomScaleNormal="90" zoomScaleSheetLayoutView="100" zoomScalePageLayoutView="85" workbookViewId="0">
      <pane ySplit="8" topLeftCell="A9" activePane="bottomLeft" state="frozen"/>
      <selection activeCell="F156" sqref="F156"/>
      <selection pane="bottomLeft" activeCell="F156" sqref="F156"/>
    </sheetView>
  </sheetViews>
  <sheetFormatPr defaultColWidth="9.109375" defaultRowHeight="18" x14ac:dyDescent="0.35"/>
  <cols>
    <col min="1" max="1" width="41.5546875" style="8" customWidth="1"/>
    <col min="2" max="2" width="26.109375" style="289" customWidth="1"/>
    <col min="3" max="3" width="27.6640625" style="8" customWidth="1"/>
    <col min="4" max="4" width="29.109375" style="8" customWidth="1"/>
    <col min="5" max="5" width="27.33203125" style="8" customWidth="1"/>
    <col min="6" max="6" width="23.109375" style="8" customWidth="1"/>
    <col min="7" max="7" width="34.109375" style="275" customWidth="1"/>
    <col min="8" max="8" width="14.109375" style="8" hidden="1" customWidth="1"/>
    <col min="9" max="9" width="16.109375" style="8" hidden="1" customWidth="1"/>
    <col min="10" max="10" width="35.109375" style="8" hidden="1" customWidth="1"/>
    <col min="11" max="11" width="12.6640625" style="8" hidden="1" customWidth="1"/>
    <col min="12" max="16384" width="9.109375" style="8"/>
  </cols>
  <sheetData>
    <row r="1" spans="1:34" ht="18.600000000000001" thickBot="1" x14ac:dyDescent="0.4">
      <c r="A1" s="337" t="s">
        <v>8</v>
      </c>
      <c r="B1" s="337"/>
      <c r="C1" s="337"/>
      <c r="D1" s="337"/>
      <c r="E1" s="337"/>
      <c r="F1" s="337"/>
      <c r="G1" s="337"/>
    </row>
    <row r="2" spans="1:34" ht="29.25" customHeight="1" thickBot="1" x14ac:dyDescent="0.4">
      <c r="A2" s="296" t="s">
        <v>9</v>
      </c>
      <c r="B2" s="338"/>
      <c r="C2" s="339"/>
      <c r="D2" s="297" t="s">
        <v>10</v>
      </c>
      <c r="E2" s="298"/>
      <c r="F2" s="297" t="s">
        <v>11</v>
      </c>
      <c r="G2" s="299"/>
    </row>
    <row r="3" spans="1:34" ht="29.25" customHeight="1" x14ac:dyDescent="0.35">
      <c r="A3" s="336" t="s">
        <v>12</v>
      </c>
      <c r="B3" s="336"/>
      <c r="C3" s="336"/>
      <c r="D3" s="336"/>
      <c r="E3" s="336"/>
      <c r="F3" s="336"/>
      <c r="G3" s="336"/>
    </row>
    <row r="4" spans="1:34" s="1" customFormat="1" ht="27" customHeight="1" x14ac:dyDescent="0.3">
      <c r="A4" s="332" t="s">
        <v>13</v>
      </c>
      <c r="B4" s="333"/>
      <c r="C4" s="333"/>
      <c r="D4" s="333"/>
      <c r="E4" s="333"/>
      <c r="F4" s="333"/>
      <c r="G4" s="333"/>
    </row>
    <row r="5" spans="1:34" s="1" customFormat="1" ht="51" customHeight="1" thickBot="1" x14ac:dyDescent="0.35">
      <c r="A5" s="334" t="s">
        <v>14</v>
      </c>
      <c r="B5" s="335"/>
      <c r="C5" s="335"/>
      <c r="D5" s="335"/>
      <c r="E5" s="335"/>
      <c r="F5" s="335"/>
      <c r="G5" s="335"/>
    </row>
    <row r="6" spans="1:34" ht="60.75" customHeight="1" thickTop="1" thickBot="1" x14ac:dyDescent="0.4">
      <c r="A6" s="272" t="s">
        <v>15</v>
      </c>
      <c r="B6" s="272" t="s">
        <v>16</v>
      </c>
      <c r="C6" s="272" t="s">
        <v>17</v>
      </c>
      <c r="D6" s="273" t="s">
        <v>18</v>
      </c>
      <c r="E6" s="272" t="s">
        <v>19</v>
      </c>
      <c r="F6" s="272" t="s">
        <v>20</v>
      </c>
      <c r="G6" s="272" t="s">
        <v>21</v>
      </c>
      <c r="H6" s="7"/>
      <c r="I6" s="7"/>
      <c r="J6" s="7"/>
      <c r="K6" s="7"/>
      <c r="L6" s="7"/>
      <c r="M6" s="7"/>
      <c r="N6" s="7"/>
      <c r="O6" s="7"/>
      <c r="P6" s="7"/>
      <c r="Q6" s="7"/>
      <c r="R6" s="7"/>
      <c r="S6" s="7"/>
      <c r="T6" s="7"/>
      <c r="U6" s="7"/>
      <c r="V6" s="7"/>
      <c r="W6" s="7"/>
      <c r="X6" s="7"/>
      <c r="Y6" s="7"/>
      <c r="Z6" s="7"/>
      <c r="AA6" s="7"/>
      <c r="AB6" s="7"/>
      <c r="AC6" s="7"/>
      <c r="AD6" s="7"/>
      <c r="AE6" s="7"/>
      <c r="AF6" s="7"/>
      <c r="AG6" s="7"/>
      <c r="AH6" s="7"/>
    </row>
    <row r="7" spans="1:34" s="7" customFormat="1" ht="79.5" customHeight="1" thickTop="1" thickBot="1" x14ac:dyDescent="0.4">
      <c r="A7" s="283" t="s">
        <v>22</v>
      </c>
      <c r="B7" s="283" t="s">
        <v>23</v>
      </c>
      <c r="C7" s="283" t="s">
        <v>24</v>
      </c>
      <c r="D7" s="266" t="s">
        <v>239</v>
      </c>
      <c r="E7" s="266" t="s">
        <v>25</v>
      </c>
      <c r="F7" s="266" t="s">
        <v>26</v>
      </c>
      <c r="G7" s="266" t="s">
        <v>27</v>
      </c>
      <c r="H7" s="274" t="s">
        <v>28</v>
      </c>
      <c r="I7" s="274" t="s">
        <v>29</v>
      </c>
      <c r="J7" s="274" t="s">
        <v>30</v>
      </c>
      <c r="K7" s="274" t="s">
        <v>31</v>
      </c>
    </row>
    <row r="8" spans="1:34" ht="22.95" customHeight="1" thickTop="1" thickBot="1" x14ac:dyDescent="0.4">
      <c r="A8" s="284" t="s">
        <v>32</v>
      </c>
      <c r="B8" s="285">
        <v>100000745</v>
      </c>
      <c r="C8" s="285" t="s">
        <v>33</v>
      </c>
      <c r="D8" s="290">
        <v>40</v>
      </c>
      <c r="E8" s="291" t="s">
        <v>34</v>
      </c>
      <c r="F8" s="292">
        <v>24.04</v>
      </c>
      <c r="G8" s="293">
        <f>IFERROR(INDEX(Match_Table!$B$3:$B$22, MATCH(K8, Match_Table!$A$3:$A$22, 0)), "Not Qualified")</f>
        <v>15080</v>
      </c>
      <c r="H8" s="7" t="str">
        <f>IF(C8 = "Lead Teacher", "LT", "AT")</f>
        <v>AT</v>
      </c>
      <c r="I8" s="7" t="str">
        <f>IF(D8&gt;=30, "FT", IF(D8 &lt;20, "Not Qualified", "PT"))</f>
        <v>FT</v>
      </c>
      <c r="J8" s="7" t="str">
        <f>IF(E8 = 'Parity &amp; Living Wage Rates'!$C$2, "E1",
IF(E8 = 'Parity &amp; Living Wage Rates'!$C$3, "E2",
IF(E8 = 'Parity &amp; Living Wage Rates'!$C$4, "E3",
IF(E8 = 'Parity &amp; Living Wage Rates'!$C$5, "E4",
IF(E8 = 'Parity &amp; Living Wage Rates'!$C$6, "E5", "No_Ed_Selected")))))</f>
        <v>E3</v>
      </c>
      <c r="K8" s="7" t="str">
        <f>H8&amp;I8&amp;J8</f>
        <v>ATFTE3</v>
      </c>
      <c r="L8" s="7"/>
      <c r="M8" s="7"/>
      <c r="N8" s="7"/>
      <c r="O8" s="7"/>
      <c r="P8" s="7"/>
      <c r="Q8" s="7"/>
      <c r="R8" s="7"/>
      <c r="S8" s="7"/>
      <c r="T8" s="7"/>
      <c r="U8" s="7"/>
      <c r="V8" s="7"/>
      <c r="W8" s="7"/>
      <c r="X8" s="7"/>
      <c r="Y8" s="7"/>
      <c r="Z8" s="7"/>
      <c r="AA8" s="7"/>
      <c r="AB8" s="7"/>
      <c r="AC8" s="7"/>
      <c r="AD8" s="7"/>
      <c r="AE8" s="7"/>
      <c r="AF8" s="7"/>
      <c r="AG8" s="7"/>
      <c r="AH8" s="7"/>
    </row>
    <row r="9" spans="1:34" s="19" customFormat="1" ht="18" customHeight="1" thickTop="1" thickBot="1" x14ac:dyDescent="0.4">
      <c r="A9" s="324"/>
      <c r="B9" s="320"/>
      <c r="C9" s="316"/>
      <c r="D9" s="314"/>
      <c r="E9" s="309"/>
      <c r="F9" s="395"/>
      <c r="G9" s="406" t="str">
        <f>IFERROR(INDEX(Match_Table!$B$3:$B$22, MATCH(K9, Match_Table!$A$3:$A$22, 0)), "Not Qualified")</f>
        <v>Not Qualified</v>
      </c>
      <c r="H9" s="7" t="str">
        <f t="shared" ref="H9:H72" si="0">IF(C9 = "Lead Teacher", "LT", "AT")</f>
        <v>AT</v>
      </c>
      <c r="I9" s="7" t="str">
        <f t="shared" ref="I9:I72" si="1">IF(D9&gt;=30, "FT", IF(D9 &lt;20, "Not Qualified", "PT"))</f>
        <v>Not Qualified</v>
      </c>
      <c r="J9" s="7" t="str">
        <f>IF(E9 = 'Parity &amp; Living Wage Rates'!$C$2, "E1",
IF(E9 = 'Parity &amp; Living Wage Rates'!$C$3, "E2",
IF(E9 = 'Parity &amp; Living Wage Rates'!$C$4, "E3",
IF(E9 = 'Parity &amp; Living Wage Rates'!$C$5, "E4",
IF(E9 = 'Parity &amp; Living Wage Rates'!$C$6, "E5", "No_Ed_Selected")))))</f>
        <v>No_Ed_Selected</v>
      </c>
      <c r="K9" s="7" t="str">
        <f t="shared" ref="K9:K72" si="2">H9&amp;I9&amp;J9</f>
        <v>ATNot QualifiedNo_Ed_Selected</v>
      </c>
      <c r="L9" s="43"/>
      <c r="M9" s="43"/>
      <c r="N9" s="43"/>
      <c r="O9" s="43"/>
      <c r="P9" s="43"/>
      <c r="Q9" s="43"/>
      <c r="R9" s="43"/>
      <c r="S9" s="43"/>
      <c r="T9" s="43"/>
      <c r="U9" s="43"/>
      <c r="V9" s="43"/>
      <c r="W9" s="43"/>
      <c r="X9" s="43"/>
      <c r="Y9" s="43"/>
      <c r="Z9" s="43"/>
      <c r="AA9" s="43"/>
      <c r="AB9" s="43"/>
      <c r="AC9" s="43"/>
      <c r="AD9" s="43"/>
      <c r="AE9" s="43"/>
      <c r="AF9" s="43"/>
      <c r="AG9" s="43"/>
      <c r="AH9" s="43"/>
    </row>
    <row r="10" spans="1:34" ht="18" customHeight="1" thickBot="1" x14ac:dyDescent="0.4">
      <c r="A10" s="325"/>
      <c r="B10" s="321"/>
      <c r="C10" s="317"/>
      <c r="D10" s="310"/>
      <c r="E10" s="300"/>
      <c r="F10" s="396"/>
      <c r="G10" s="394" t="str">
        <f>IFERROR(INDEX(Match_Table!$B$3:$B$22, MATCH(K10, Match_Table!$A$3:$A$22, 0)), "Not Qualified")</f>
        <v>Not Qualified</v>
      </c>
      <c r="H10" s="7" t="str">
        <f t="shared" si="0"/>
        <v>AT</v>
      </c>
      <c r="I10" s="7" t="str">
        <f t="shared" si="1"/>
        <v>Not Qualified</v>
      </c>
      <c r="J10" s="7" t="str">
        <f>IF(E10 = 'Parity &amp; Living Wage Rates'!$C$2, "E1",
IF(E10 = 'Parity &amp; Living Wage Rates'!$C$3, "E2",
IF(E10 = 'Parity &amp; Living Wage Rates'!$C$4, "E3",
IF(E10 = 'Parity &amp; Living Wage Rates'!$C$5, "E4",
IF(E10 = 'Parity &amp; Living Wage Rates'!$C$6, "E5", "No_Ed_Selected")))))</f>
        <v>No_Ed_Selected</v>
      </c>
      <c r="K10" s="7" t="str">
        <f t="shared" si="2"/>
        <v>ATNot QualifiedNo_Ed_Selected</v>
      </c>
      <c r="L10" s="7"/>
      <c r="M10" s="7"/>
      <c r="N10" s="7"/>
      <c r="O10" s="7"/>
      <c r="P10" s="7"/>
      <c r="Q10" s="7"/>
      <c r="R10" s="7"/>
      <c r="S10" s="7"/>
      <c r="T10" s="7"/>
      <c r="U10" s="7"/>
      <c r="V10" s="7"/>
      <c r="W10" s="7"/>
      <c r="X10" s="7"/>
      <c r="Y10" s="7"/>
      <c r="Z10" s="7"/>
      <c r="AA10" s="7"/>
      <c r="AB10" s="7"/>
      <c r="AC10" s="7"/>
      <c r="AD10" s="7"/>
      <c r="AE10" s="7"/>
      <c r="AF10" s="7"/>
      <c r="AG10" s="7"/>
      <c r="AH10" s="7"/>
    </row>
    <row r="11" spans="1:34" s="19" customFormat="1" ht="18" customHeight="1" thickBot="1" x14ac:dyDescent="0.4">
      <c r="A11" s="325"/>
      <c r="B11" s="321"/>
      <c r="C11" s="317"/>
      <c r="D11" s="310"/>
      <c r="E11" s="300"/>
      <c r="F11" s="397"/>
      <c r="G11" s="394" t="str">
        <f>IFERROR(INDEX(Match_Table!$B$3:$B$22, MATCH(K11, Match_Table!$A$3:$A$22, 0)), "Not Qualified")</f>
        <v>Not Qualified</v>
      </c>
      <c r="H11" s="7" t="str">
        <f t="shared" si="0"/>
        <v>AT</v>
      </c>
      <c r="I11" s="7" t="str">
        <f t="shared" si="1"/>
        <v>Not Qualified</v>
      </c>
      <c r="J11" s="7" t="str">
        <f>IF(E11 = 'Parity &amp; Living Wage Rates'!$C$2, "E1",
IF(E11 = 'Parity &amp; Living Wage Rates'!$C$3, "E2",
IF(E11 = 'Parity &amp; Living Wage Rates'!$C$4, "E3",
IF(E11 = 'Parity &amp; Living Wage Rates'!$C$5, "E4",
IF(E11 = 'Parity &amp; Living Wage Rates'!$C$6, "E5", "No_Ed_Selected")))))</f>
        <v>No_Ed_Selected</v>
      </c>
      <c r="K11" s="7" t="str">
        <f t="shared" si="2"/>
        <v>ATNot QualifiedNo_Ed_Selected</v>
      </c>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3" customFormat="1" ht="18" customHeight="1" thickBot="1" x14ac:dyDescent="0.4">
      <c r="A12" s="325"/>
      <c r="B12" s="321"/>
      <c r="C12" s="317"/>
      <c r="D12" s="310"/>
      <c r="E12" s="300"/>
      <c r="F12" s="398"/>
      <c r="G12" s="394" t="str">
        <f>IFERROR(INDEX(Match_Table!$B$3:$B$22, MATCH(K12, Match_Table!$A$3:$A$22, 0)), "Not Qualified")</f>
        <v>Not Qualified</v>
      </c>
      <c r="H12" s="7" t="str">
        <f t="shared" si="0"/>
        <v>AT</v>
      </c>
      <c r="I12" s="7" t="str">
        <f t="shared" si="1"/>
        <v>Not Qualified</v>
      </c>
      <c r="J12" s="7" t="str">
        <f>IF(E12 = 'Parity &amp; Living Wage Rates'!$C$2, "E1",
IF(E12 = 'Parity &amp; Living Wage Rates'!$C$3, "E2",
IF(E12 = 'Parity &amp; Living Wage Rates'!$C$4, "E3",
IF(E12 = 'Parity &amp; Living Wage Rates'!$C$5, "E4",
IF(E12 = 'Parity &amp; Living Wage Rates'!$C$6, "E5", "No_Ed_Selected")))))</f>
        <v>No_Ed_Selected</v>
      </c>
      <c r="K12" s="7" t="str">
        <f t="shared" si="2"/>
        <v>ATNot QualifiedNo_Ed_Selected</v>
      </c>
    </row>
    <row r="13" spans="1:34" s="19" customFormat="1" ht="18" customHeight="1" thickBot="1" x14ac:dyDescent="0.4">
      <c r="A13" s="325"/>
      <c r="B13" s="321"/>
      <c r="C13" s="317"/>
      <c r="D13" s="310"/>
      <c r="E13" s="300"/>
      <c r="F13" s="398"/>
      <c r="G13" s="394" t="str">
        <f>IFERROR(INDEX(Match_Table!$B$3:$B$22, MATCH(K13, Match_Table!$A$3:$A$22, 0)), "Not Qualified")</f>
        <v>Not Qualified</v>
      </c>
      <c r="H13" s="7" t="str">
        <f t="shared" si="0"/>
        <v>AT</v>
      </c>
      <c r="I13" s="7" t="str">
        <f t="shared" si="1"/>
        <v>Not Qualified</v>
      </c>
      <c r="J13" s="7" t="str">
        <f>IF(E13 = 'Parity &amp; Living Wage Rates'!$C$2, "E1",
IF(E13 = 'Parity &amp; Living Wage Rates'!$C$3, "E2",
IF(E13 = 'Parity &amp; Living Wage Rates'!$C$4, "E3",
IF(E13 = 'Parity &amp; Living Wage Rates'!$C$5, "E4",
IF(E13 = 'Parity &amp; Living Wage Rates'!$C$6, "E5", "No_Ed_Selected")))))</f>
        <v>No_Ed_Selected</v>
      </c>
      <c r="K13" s="7" t="str">
        <f t="shared" si="2"/>
        <v>ATNot QualifiedNo_Ed_Selected</v>
      </c>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s="19" customFormat="1" ht="18" customHeight="1" thickBot="1" x14ac:dyDescent="0.4">
      <c r="A14" s="325"/>
      <c r="B14" s="321"/>
      <c r="C14" s="317"/>
      <c r="D14" s="310"/>
      <c r="E14" s="300"/>
      <c r="F14" s="398"/>
      <c r="G14" s="394" t="str">
        <f>IFERROR(INDEX(Match_Table!$B$3:$B$22, MATCH(K14, Match_Table!$A$3:$A$22, 0)), "Not Qualified")</f>
        <v>Not Qualified</v>
      </c>
      <c r="H14" s="7" t="str">
        <f t="shared" si="0"/>
        <v>AT</v>
      </c>
      <c r="I14" s="7" t="str">
        <f t="shared" si="1"/>
        <v>Not Qualified</v>
      </c>
      <c r="J14" s="7" t="str">
        <f>IF(E14 = 'Parity &amp; Living Wage Rates'!$C$2, "E1",
IF(E14 = 'Parity &amp; Living Wage Rates'!$C$3, "E2",
IF(E14 = 'Parity &amp; Living Wage Rates'!$C$4, "E3",
IF(E14 = 'Parity &amp; Living Wage Rates'!$C$5, "E4",
IF(E14 = 'Parity &amp; Living Wage Rates'!$C$6, "E5", "No_Ed_Selected")))))</f>
        <v>No_Ed_Selected</v>
      </c>
      <c r="K14" s="7" t="str">
        <f t="shared" si="2"/>
        <v>ATNot QualifiedNo_Ed_Selected</v>
      </c>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s="19" customFormat="1" ht="18" customHeight="1" thickBot="1" x14ac:dyDescent="0.4">
      <c r="A15" s="325"/>
      <c r="B15" s="321"/>
      <c r="C15" s="317"/>
      <c r="D15" s="310"/>
      <c r="E15" s="300"/>
      <c r="F15" s="398"/>
      <c r="G15" s="394" t="str">
        <f>IFERROR(INDEX(Match_Table!$B$3:$B$22, MATCH(K15, Match_Table!$A$3:$A$22, 0)), "Not Qualified")</f>
        <v>Not Qualified</v>
      </c>
      <c r="H15" s="7" t="str">
        <f t="shared" si="0"/>
        <v>AT</v>
      </c>
      <c r="I15" s="7" t="str">
        <f t="shared" si="1"/>
        <v>Not Qualified</v>
      </c>
      <c r="J15" s="7" t="str">
        <f>IF(E15 = 'Parity &amp; Living Wage Rates'!$C$2, "E1",
IF(E15 = 'Parity &amp; Living Wage Rates'!$C$3, "E2",
IF(E15 = 'Parity &amp; Living Wage Rates'!$C$4, "E3",
IF(E15 = 'Parity &amp; Living Wage Rates'!$C$5, "E4",
IF(E15 = 'Parity &amp; Living Wage Rates'!$C$6, "E5", "No_Ed_Selected")))))</f>
        <v>No_Ed_Selected</v>
      </c>
      <c r="K15" s="7" t="str">
        <f t="shared" si="2"/>
        <v>ATNot QualifiedNo_Ed_Selected</v>
      </c>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s="19" customFormat="1" ht="18" customHeight="1" thickBot="1" x14ac:dyDescent="0.4">
      <c r="A16" s="325"/>
      <c r="B16" s="321"/>
      <c r="C16" s="317"/>
      <c r="D16" s="310"/>
      <c r="E16" s="300"/>
      <c r="F16" s="399"/>
      <c r="G16" s="394" t="str">
        <f>IFERROR(INDEX(Match_Table!$B$3:$B$22, MATCH(K16, Match_Table!$A$3:$A$22, 0)), "Not Qualified")</f>
        <v>Not Qualified</v>
      </c>
      <c r="H16" s="7" t="str">
        <f t="shared" si="0"/>
        <v>AT</v>
      </c>
      <c r="I16" s="7" t="str">
        <f t="shared" si="1"/>
        <v>Not Qualified</v>
      </c>
      <c r="J16" s="7" t="str">
        <f>IF(E16 = 'Parity &amp; Living Wage Rates'!$C$2, "E1",
IF(E16 = 'Parity &amp; Living Wage Rates'!$C$3, "E2",
IF(E16 = 'Parity &amp; Living Wage Rates'!$C$4, "E3",
IF(E16 = 'Parity &amp; Living Wage Rates'!$C$5, "E4",
IF(E16 = 'Parity &amp; Living Wage Rates'!$C$6, "E5", "No_Ed_Selected")))))</f>
        <v>No_Ed_Selected</v>
      </c>
      <c r="K16" s="7" t="str">
        <f t="shared" si="2"/>
        <v>ATNot QualifiedNo_Ed_Selected</v>
      </c>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8" customHeight="1" thickBot="1" x14ac:dyDescent="0.4">
      <c r="A17" s="325"/>
      <c r="B17" s="321"/>
      <c r="C17" s="317"/>
      <c r="D17" s="310"/>
      <c r="E17" s="300"/>
      <c r="F17" s="396"/>
      <c r="G17" s="394" t="str">
        <f>IFERROR(INDEX(Match_Table!$B$3:$B$22, MATCH(K17, Match_Table!$A$3:$A$22, 0)), "Not Qualified")</f>
        <v>Not Qualified</v>
      </c>
      <c r="H17" s="7" t="str">
        <f t="shared" si="0"/>
        <v>AT</v>
      </c>
      <c r="I17" s="7" t="str">
        <f t="shared" si="1"/>
        <v>Not Qualified</v>
      </c>
      <c r="J17" s="7" t="str">
        <f>IF(E17 = 'Parity &amp; Living Wage Rates'!$C$2, "E1",
IF(E17 = 'Parity &amp; Living Wage Rates'!$C$3, "E2",
IF(E17 = 'Parity &amp; Living Wage Rates'!$C$4, "E3",
IF(E17 = 'Parity &amp; Living Wage Rates'!$C$5, "E4",
IF(E17 = 'Parity &amp; Living Wage Rates'!$C$6, "E5", "No_Ed_Selected")))))</f>
        <v>No_Ed_Selected</v>
      </c>
      <c r="K17" s="7" t="str">
        <f t="shared" si="2"/>
        <v>ATNot QualifiedNo_Ed_Selected</v>
      </c>
      <c r="L17" s="7"/>
      <c r="M17" s="7"/>
      <c r="N17" s="7"/>
      <c r="O17" s="7"/>
      <c r="P17" s="7"/>
      <c r="Q17" s="7"/>
      <c r="R17" s="7"/>
      <c r="S17" s="7"/>
      <c r="T17" s="7"/>
      <c r="U17" s="7"/>
      <c r="V17" s="7"/>
      <c r="W17" s="7"/>
      <c r="X17" s="7"/>
      <c r="Y17" s="7"/>
      <c r="Z17" s="7"/>
      <c r="AA17" s="7"/>
      <c r="AB17" s="7"/>
      <c r="AC17" s="7"/>
      <c r="AD17" s="7"/>
      <c r="AE17" s="7"/>
      <c r="AF17" s="7"/>
      <c r="AG17" s="7"/>
      <c r="AH17" s="7"/>
    </row>
    <row r="18" spans="1:34" s="19" customFormat="1" ht="18" customHeight="1" thickBot="1" x14ac:dyDescent="0.4">
      <c r="A18" s="325"/>
      <c r="B18" s="321"/>
      <c r="C18" s="317"/>
      <c r="D18" s="310"/>
      <c r="E18" s="300"/>
      <c r="F18" s="397"/>
      <c r="G18" s="394" t="str">
        <f>IFERROR(INDEX(Match_Table!$B$3:$B$22, MATCH(K18, Match_Table!$A$3:$A$22, 0)), "Not Qualified")</f>
        <v>Not Qualified</v>
      </c>
      <c r="H18" s="7" t="str">
        <f t="shared" si="0"/>
        <v>AT</v>
      </c>
      <c r="I18" s="7" t="str">
        <f t="shared" si="1"/>
        <v>Not Qualified</v>
      </c>
      <c r="J18" s="7" t="str">
        <f>IF(E18 = 'Parity &amp; Living Wage Rates'!$C$2, "E1",
IF(E18 = 'Parity &amp; Living Wage Rates'!$C$3, "E2",
IF(E18 = 'Parity &amp; Living Wage Rates'!$C$4, "E3",
IF(E18 = 'Parity &amp; Living Wage Rates'!$C$5, "E4",
IF(E18 = 'Parity &amp; Living Wage Rates'!$C$6, "E5", "No_Ed_Selected")))))</f>
        <v>No_Ed_Selected</v>
      </c>
      <c r="K18" s="7" t="str">
        <f t="shared" si="2"/>
        <v>ATNot QualifiedNo_Ed_Selected</v>
      </c>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8" customHeight="1" thickBot="1" x14ac:dyDescent="0.4">
      <c r="A19" s="325"/>
      <c r="B19" s="321"/>
      <c r="C19" s="317"/>
      <c r="D19" s="310"/>
      <c r="E19" s="300"/>
      <c r="F19" s="396"/>
      <c r="G19" s="394" t="str">
        <f>IFERROR(INDEX(Match_Table!$B$3:$B$22, MATCH(K19, Match_Table!$A$3:$A$22, 0)), "Not Qualified")</f>
        <v>Not Qualified</v>
      </c>
      <c r="H19" s="7" t="str">
        <f t="shared" si="0"/>
        <v>AT</v>
      </c>
      <c r="I19" s="7" t="str">
        <f t="shared" si="1"/>
        <v>Not Qualified</v>
      </c>
      <c r="J19" s="7" t="str">
        <f>IF(E19 = 'Parity &amp; Living Wage Rates'!$C$2, "E1",
IF(E19 = 'Parity &amp; Living Wage Rates'!$C$3, "E2",
IF(E19 = 'Parity &amp; Living Wage Rates'!$C$4, "E3",
IF(E19 = 'Parity &amp; Living Wage Rates'!$C$5, "E4",
IF(E19 = 'Parity &amp; Living Wage Rates'!$C$6, "E5", "No_Ed_Selected")))))</f>
        <v>No_Ed_Selected</v>
      </c>
      <c r="K19" s="7" t="str">
        <f t="shared" si="2"/>
        <v>ATNot QualifiedNo_Ed_Selected</v>
      </c>
      <c r="L19" s="7"/>
      <c r="M19" s="7"/>
      <c r="N19" s="7"/>
      <c r="O19" s="7"/>
      <c r="P19" s="7"/>
      <c r="Q19" s="7"/>
      <c r="R19" s="7"/>
      <c r="S19" s="7"/>
      <c r="T19" s="7"/>
      <c r="U19" s="7"/>
      <c r="V19" s="7"/>
      <c r="W19" s="7"/>
      <c r="X19" s="7"/>
      <c r="Y19" s="7"/>
      <c r="Z19" s="7"/>
      <c r="AA19" s="7"/>
      <c r="AB19" s="7"/>
      <c r="AC19" s="7"/>
      <c r="AD19" s="7"/>
      <c r="AE19" s="7"/>
      <c r="AF19" s="7"/>
      <c r="AG19" s="7"/>
      <c r="AH19" s="7"/>
    </row>
    <row r="20" spans="1:34" s="19" customFormat="1" ht="18" customHeight="1" thickBot="1" x14ac:dyDescent="0.4">
      <c r="A20" s="325"/>
      <c r="B20" s="321"/>
      <c r="C20" s="317"/>
      <c r="D20" s="310"/>
      <c r="E20" s="300"/>
      <c r="F20" s="397"/>
      <c r="G20" s="394" t="str">
        <f>IFERROR(INDEX(Match_Table!$B$3:$B$22, MATCH(K20, Match_Table!$A$3:$A$22, 0)), "Not Qualified")</f>
        <v>Not Qualified</v>
      </c>
      <c r="H20" s="7" t="str">
        <f t="shared" si="0"/>
        <v>AT</v>
      </c>
      <c r="I20" s="7" t="str">
        <f t="shared" si="1"/>
        <v>Not Qualified</v>
      </c>
      <c r="J20" s="7" t="str">
        <f>IF(E20 = 'Parity &amp; Living Wage Rates'!$C$2, "E1",
IF(E20 = 'Parity &amp; Living Wage Rates'!$C$3, "E2",
IF(E20 = 'Parity &amp; Living Wage Rates'!$C$4, "E3",
IF(E20 = 'Parity &amp; Living Wage Rates'!$C$5, "E4",
IF(E20 = 'Parity &amp; Living Wage Rates'!$C$6, "E5", "No_Ed_Selected")))))</f>
        <v>No_Ed_Selected</v>
      </c>
      <c r="K20" s="7" t="str">
        <f t="shared" si="2"/>
        <v>ATNot QualifiedNo_Ed_Selected</v>
      </c>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s="19" customFormat="1" ht="18" customHeight="1" thickBot="1" x14ac:dyDescent="0.4">
      <c r="A21" s="325"/>
      <c r="B21" s="321"/>
      <c r="C21" s="317"/>
      <c r="D21" s="310"/>
      <c r="E21" s="300"/>
      <c r="F21" s="397"/>
      <c r="G21" s="394" t="str">
        <f>IFERROR(INDEX(Match_Table!$B$3:$B$22, MATCH(K21, Match_Table!$A$3:$A$22, 0)), "Not Qualified")</f>
        <v>Not Qualified</v>
      </c>
      <c r="H21" s="7" t="str">
        <f t="shared" si="0"/>
        <v>AT</v>
      </c>
      <c r="I21" s="7" t="str">
        <f t="shared" si="1"/>
        <v>Not Qualified</v>
      </c>
      <c r="J21" s="7" t="str">
        <f>IF(E21 = 'Parity &amp; Living Wage Rates'!$C$2, "E1",
IF(E21 = 'Parity &amp; Living Wage Rates'!$C$3, "E2",
IF(E21 = 'Parity &amp; Living Wage Rates'!$C$4, "E3",
IF(E21 = 'Parity &amp; Living Wage Rates'!$C$5, "E4",
IF(E21 = 'Parity &amp; Living Wage Rates'!$C$6, "E5", "No_Ed_Selected")))))</f>
        <v>No_Ed_Selected</v>
      </c>
      <c r="K21" s="7" t="str">
        <f t="shared" si="2"/>
        <v>ATNot QualifiedNo_Ed_Selected</v>
      </c>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s="19" customFormat="1" ht="18" customHeight="1" thickBot="1" x14ac:dyDescent="0.4">
      <c r="A22" s="325"/>
      <c r="B22" s="321"/>
      <c r="C22" s="317"/>
      <c r="D22" s="310"/>
      <c r="E22" s="300"/>
      <c r="F22" s="397"/>
      <c r="G22" s="394" t="str">
        <f>IFERROR(INDEX(Match_Table!$B$3:$B$22, MATCH(K22, Match_Table!$A$3:$A$22, 0)), "Not Qualified")</f>
        <v>Not Qualified</v>
      </c>
      <c r="H22" s="7" t="str">
        <f t="shared" si="0"/>
        <v>AT</v>
      </c>
      <c r="I22" s="7" t="str">
        <f t="shared" si="1"/>
        <v>Not Qualified</v>
      </c>
      <c r="J22" s="7" t="str">
        <f>IF(E22 = 'Parity &amp; Living Wage Rates'!$C$2, "E1",
IF(E22 = 'Parity &amp; Living Wage Rates'!$C$3, "E2",
IF(E22 = 'Parity &amp; Living Wage Rates'!$C$4, "E3",
IF(E22 = 'Parity &amp; Living Wage Rates'!$C$5, "E4",
IF(E22 = 'Parity &amp; Living Wage Rates'!$C$6, "E5", "No_Ed_Selected")))))</f>
        <v>No_Ed_Selected</v>
      </c>
      <c r="K22" s="7" t="str">
        <f t="shared" si="2"/>
        <v>ATNot QualifiedNo_Ed_Selected</v>
      </c>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s="19" customFormat="1" ht="18" customHeight="1" thickBot="1" x14ac:dyDescent="0.4">
      <c r="A23" s="325"/>
      <c r="B23" s="321"/>
      <c r="C23" s="317"/>
      <c r="D23" s="310"/>
      <c r="E23" s="300"/>
      <c r="F23" s="397"/>
      <c r="G23" s="394" t="str">
        <f>IFERROR(INDEX(Match_Table!$B$3:$B$22, MATCH(K23, Match_Table!$A$3:$A$22, 0)), "Not Qualified")</f>
        <v>Not Qualified</v>
      </c>
      <c r="H23" s="7" t="str">
        <f t="shared" si="0"/>
        <v>AT</v>
      </c>
      <c r="I23" s="7" t="str">
        <f t="shared" si="1"/>
        <v>Not Qualified</v>
      </c>
      <c r="J23" s="7" t="str">
        <f>IF(E23 = 'Parity &amp; Living Wage Rates'!$C$2, "E1",
IF(E23 = 'Parity &amp; Living Wage Rates'!$C$3, "E2",
IF(E23 = 'Parity &amp; Living Wage Rates'!$C$4, "E3",
IF(E23 = 'Parity &amp; Living Wage Rates'!$C$5, "E4",
IF(E23 = 'Parity &amp; Living Wage Rates'!$C$6, "E5", "No_Ed_Selected")))))</f>
        <v>No_Ed_Selected</v>
      </c>
      <c r="K23" s="7" t="str">
        <f t="shared" si="2"/>
        <v>ATNot QualifiedNo_Ed_Selected</v>
      </c>
      <c r="L23" s="43"/>
      <c r="M23" s="43"/>
      <c r="N23" s="43"/>
      <c r="O23" s="43"/>
      <c r="P23" s="43"/>
      <c r="Q23" s="43"/>
      <c r="R23" s="43"/>
      <c r="S23" s="43"/>
      <c r="T23" s="43"/>
      <c r="U23" s="43"/>
      <c r="V23" s="43"/>
      <c r="W23" s="43"/>
      <c r="X23" s="43"/>
      <c r="Y23" s="43"/>
      <c r="Z23" s="43"/>
      <c r="AA23" s="43"/>
      <c r="AB23" s="43"/>
      <c r="AC23" s="43"/>
      <c r="AD23" s="43"/>
      <c r="AE23" s="43"/>
      <c r="AF23" s="43"/>
      <c r="AG23" s="43"/>
      <c r="AH23" s="43"/>
    </row>
    <row r="24" spans="1:34" s="19" customFormat="1" ht="18" customHeight="1" thickBot="1" x14ac:dyDescent="0.4">
      <c r="A24" s="325"/>
      <c r="B24" s="321"/>
      <c r="C24" s="317"/>
      <c r="D24" s="310"/>
      <c r="E24" s="300"/>
      <c r="F24" s="397"/>
      <c r="G24" s="394" t="str">
        <f>IFERROR(INDEX(Match_Table!$B$3:$B$22, MATCH(K24, Match_Table!$A$3:$A$22, 0)), "Not Qualified")</f>
        <v>Not Qualified</v>
      </c>
      <c r="H24" s="7" t="str">
        <f t="shared" si="0"/>
        <v>AT</v>
      </c>
      <c r="I24" s="7" t="str">
        <f t="shared" si="1"/>
        <v>Not Qualified</v>
      </c>
      <c r="J24" s="7" t="str">
        <f>IF(E24 = 'Parity &amp; Living Wage Rates'!$C$2, "E1",
IF(E24 = 'Parity &amp; Living Wage Rates'!$C$3, "E2",
IF(E24 = 'Parity &amp; Living Wage Rates'!$C$4, "E3",
IF(E24 = 'Parity &amp; Living Wage Rates'!$C$5, "E4",
IF(E24 = 'Parity &amp; Living Wage Rates'!$C$6, "E5", "No_Ed_Selected")))))</f>
        <v>No_Ed_Selected</v>
      </c>
      <c r="K24" s="7" t="str">
        <f t="shared" si="2"/>
        <v>ATNot QualifiedNo_Ed_Selected</v>
      </c>
      <c r="L24" s="43"/>
      <c r="M24" s="43"/>
      <c r="N24" s="43"/>
      <c r="O24" s="43"/>
      <c r="P24" s="43"/>
      <c r="Q24" s="43"/>
      <c r="R24" s="43"/>
      <c r="S24" s="43"/>
      <c r="T24" s="43"/>
      <c r="U24" s="43"/>
      <c r="V24" s="43"/>
      <c r="W24" s="43"/>
      <c r="X24" s="43"/>
      <c r="Y24" s="43"/>
      <c r="Z24" s="43"/>
      <c r="AA24" s="43"/>
      <c r="AB24" s="43"/>
      <c r="AC24" s="43"/>
      <c r="AD24" s="43"/>
      <c r="AE24" s="43"/>
      <c r="AF24" s="43"/>
      <c r="AG24" s="43"/>
      <c r="AH24" s="43"/>
    </row>
    <row r="25" spans="1:34" s="19" customFormat="1" ht="18" customHeight="1" thickBot="1" x14ac:dyDescent="0.4">
      <c r="A25" s="325"/>
      <c r="B25" s="321"/>
      <c r="C25" s="317"/>
      <c r="D25" s="310"/>
      <c r="E25" s="300"/>
      <c r="F25" s="397"/>
      <c r="G25" s="394" t="str">
        <f>IFERROR(INDEX(Match_Table!$B$3:$B$22, MATCH(K25, Match_Table!$A$3:$A$22, 0)), "Not Qualified")</f>
        <v>Not Qualified</v>
      </c>
      <c r="H25" s="7" t="str">
        <f t="shared" si="0"/>
        <v>AT</v>
      </c>
      <c r="I25" s="7" t="str">
        <f t="shared" si="1"/>
        <v>Not Qualified</v>
      </c>
      <c r="J25" s="7" t="str">
        <f>IF(E25 = 'Parity &amp; Living Wage Rates'!$C$2, "E1",
IF(E25 = 'Parity &amp; Living Wage Rates'!$C$3, "E2",
IF(E25 = 'Parity &amp; Living Wage Rates'!$C$4, "E3",
IF(E25 = 'Parity &amp; Living Wage Rates'!$C$5, "E4",
IF(E25 = 'Parity &amp; Living Wage Rates'!$C$6, "E5", "No_Ed_Selected")))))</f>
        <v>No_Ed_Selected</v>
      </c>
      <c r="K25" s="7" t="str">
        <f t="shared" si="2"/>
        <v>ATNot QualifiedNo_Ed_Selected</v>
      </c>
      <c r="L25" s="43"/>
      <c r="M25" s="43"/>
      <c r="N25" s="43"/>
      <c r="O25" s="43"/>
      <c r="P25" s="43"/>
      <c r="Q25" s="43"/>
      <c r="R25" s="43"/>
      <c r="S25" s="43"/>
      <c r="T25" s="43"/>
      <c r="U25" s="43"/>
      <c r="V25" s="43"/>
      <c r="W25" s="43"/>
      <c r="X25" s="43"/>
      <c r="Y25" s="43"/>
      <c r="Z25" s="43"/>
      <c r="AA25" s="43"/>
      <c r="AB25" s="43"/>
      <c r="AC25" s="43"/>
      <c r="AD25" s="43"/>
      <c r="AE25" s="43"/>
      <c r="AF25" s="43"/>
      <c r="AG25" s="43"/>
      <c r="AH25" s="43"/>
    </row>
    <row r="26" spans="1:34" s="19" customFormat="1" ht="18" customHeight="1" thickBot="1" x14ac:dyDescent="0.4">
      <c r="A26" s="325"/>
      <c r="B26" s="321"/>
      <c r="C26" s="317"/>
      <c r="D26" s="310"/>
      <c r="E26" s="300"/>
      <c r="F26" s="397"/>
      <c r="G26" s="394" t="str">
        <f>IFERROR(INDEX(Match_Table!$B$3:$B$22, MATCH(K26, Match_Table!$A$3:$A$22, 0)), "Not Qualified")</f>
        <v>Not Qualified</v>
      </c>
      <c r="H26" s="7" t="str">
        <f t="shared" si="0"/>
        <v>AT</v>
      </c>
      <c r="I26" s="7" t="str">
        <f t="shared" si="1"/>
        <v>Not Qualified</v>
      </c>
      <c r="J26" s="7" t="str">
        <f>IF(E26 = 'Parity &amp; Living Wage Rates'!$C$2, "E1",
IF(E26 = 'Parity &amp; Living Wage Rates'!$C$3, "E2",
IF(E26 = 'Parity &amp; Living Wage Rates'!$C$4, "E3",
IF(E26 = 'Parity &amp; Living Wage Rates'!$C$5, "E4",
IF(E26 = 'Parity &amp; Living Wage Rates'!$C$6, "E5", "No_Ed_Selected")))))</f>
        <v>No_Ed_Selected</v>
      </c>
      <c r="K26" s="7" t="str">
        <f t="shared" si="2"/>
        <v>ATNot QualifiedNo_Ed_Selected</v>
      </c>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s="19" customFormat="1" ht="18" customHeight="1" thickBot="1" x14ac:dyDescent="0.4">
      <c r="A27" s="325"/>
      <c r="B27" s="321"/>
      <c r="C27" s="317"/>
      <c r="D27" s="310"/>
      <c r="E27" s="300"/>
      <c r="F27" s="398"/>
      <c r="G27" s="394" t="str">
        <f>IFERROR(INDEX(Match_Table!$B$3:$B$22, MATCH(K27, Match_Table!$A$3:$A$22, 0)), "Not Qualified")</f>
        <v>Not Qualified</v>
      </c>
      <c r="H27" s="7" t="str">
        <f t="shared" si="0"/>
        <v>AT</v>
      </c>
      <c r="I27" s="7" t="str">
        <f t="shared" si="1"/>
        <v>Not Qualified</v>
      </c>
      <c r="J27" s="7" t="str">
        <f>IF(E27 = 'Parity &amp; Living Wage Rates'!$C$2, "E1",
IF(E27 = 'Parity &amp; Living Wage Rates'!$C$3, "E2",
IF(E27 = 'Parity &amp; Living Wage Rates'!$C$4, "E3",
IF(E27 = 'Parity &amp; Living Wage Rates'!$C$5, "E4",
IF(E27 = 'Parity &amp; Living Wage Rates'!$C$6, "E5", "No_Ed_Selected")))))</f>
        <v>No_Ed_Selected</v>
      </c>
      <c r="K27" s="7" t="str">
        <f t="shared" si="2"/>
        <v>ATNot QualifiedNo_Ed_Selected</v>
      </c>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s="19" customFormat="1" ht="18" customHeight="1" thickBot="1" x14ac:dyDescent="0.4">
      <c r="A28" s="325"/>
      <c r="B28" s="321"/>
      <c r="C28" s="317"/>
      <c r="D28" s="310"/>
      <c r="E28" s="300"/>
      <c r="F28" s="400"/>
      <c r="G28" s="394" t="str">
        <f>IFERROR(INDEX(Match_Table!$B$3:$B$22, MATCH(K28, Match_Table!$A$3:$A$22, 0)), "Not Qualified")</f>
        <v>Not Qualified</v>
      </c>
      <c r="H28" s="7" t="str">
        <f t="shared" si="0"/>
        <v>AT</v>
      </c>
      <c r="I28" s="7" t="str">
        <f t="shared" si="1"/>
        <v>Not Qualified</v>
      </c>
      <c r="J28" s="7" t="str">
        <f>IF(E28 = 'Parity &amp; Living Wage Rates'!$C$2, "E1",
IF(E28 = 'Parity &amp; Living Wage Rates'!$C$3, "E2",
IF(E28 = 'Parity &amp; Living Wage Rates'!$C$4, "E3",
IF(E28 = 'Parity &amp; Living Wage Rates'!$C$5, "E4",
IF(E28 = 'Parity &amp; Living Wage Rates'!$C$6, "E5", "No_Ed_Selected")))))</f>
        <v>No_Ed_Selected</v>
      </c>
      <c r="K28" s="7" t="str">
        <f t="shared" si="2"/>
        <v>ATNot QualifiedNo_Ed_Selected</v>
      </c>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ht="18" customHeight="1" thickBot="1" x14ac:dyDescent="0.4">
      <c r="A29" s="325"/>
      <c r="B29" s="321"/>
      <c r="C29" s="317"/>
      <c r="D29" s="310"/>
      <c r="E29" s="300"/>
      <c r="F29" s="401"/>
      <c r="G29" s="394" t="str">
        <f>IFERROR(INDEX(Match_Table!$B$3:$B$22, MATCH(K29, Match_Table!$A$3:$A$22, 0)), "Not Qualified")</f>
        <v>Not Qualified</v>
      </c>
      <c r="H29" s="7" t="str">
        <f t="shared" si="0"/>
        <v>AT</v>
      </c>
      <c r="I29" s="7" t="str">
        <f t="shared" si="1"/>
        <v>Not Qualified</v>
      </c>
      <c r="J29" s="7" t="str">
        <f>IF(E29 = 'Parity &amp; Living Wage Rates'!$C$2, "E1",
IF(E29 = 'Parity &amp; Living Wage Rates'!$C$3, "E2",
IF(E29 = 'Parity &amp; Living Wage Rates'!$C$4, "E3",
IF(E29 = 'Parity &amp; Living Wage Rates'!$C$5, "E4",
IF(E29 = 'Parity &amp; Living Wage Rates'!$C$6, "E5", "No_Ed_Selected")))))</f>
        <v>No_Ed_Selected</v>
      </c>
      <c r="K29" s="7" t="str">
        <f t="shared" si="2"/>
        <v>ATNot QualifiedNo_Ed_Selected</v>
      </c>
      <c r="L29" s="7"/>
      <c r="M29" s="7"/>
      <c r="N29" s="7"/>
      <c r="O29" s="7"/>
      <c r="P29" s="7"/>
      <c r="Q29" s="7"/>
      <c r="R29" s="7"/>
      <c r="S29" s="7"/>
      <c r="T29" s="7"/>
      <c r="U29" s="7"/>
      <c r="V29" s="7"/>
      <c r="W29" s="7"/>
      <c r="X29" s="7"/>
      <c r="Y29" s="7"/>
      <c r="Z29" s="7"/>
      <c r="AA29" s="7"/>
      <c r="AB29" s="7"/>
      <c r="AC29" s="7"/>
      <c r="AD29" s="7"/>
      <c r="AE29" s="7"/>
      <c r="AF29" s="7"/>
      <c r="AG29" s="7"/>
      <c r="AH29" s="7"/>
    </row>
    <row r="30" spans="1:34" s="21" customFormat="1" ht="18" customHeight="1" thickBot="1" x14ac:dyDescent="0.4">
      <c r="A30" s="325"/>
      <c r="B30" s="321"/>
      <c r="C30" s="317"/>
      <c r="D30" s="310"/>
      <c r="E30" s="300"/>
      <c r="F30" s="400"/>
      <c r="G30" s="394" t="str">
        <f>IFERROR(INDEX(Match_Table!$B$3:$B$22, MATCH(K30, Match_Table!$A$3:$A$22, 0)), "Not Qualified")</f>
        <v>Not Qualified</v>
      </c>
      <c r="H30" s="7" t="str">
        <f t="shared" si="0"/>
        <v>AT</v>
      </c>
      <c r="I30" s="7" t="str">
        <f t="shared" si="1"/>
        <v>Not Qualified</v>
      </c>
      <c r="J30" s="7" t="str">
        <f>IF(E30 = 'Parity &amp; Living Wage Rates'!$C$2, "E1",
IF(E30 = 'Parity &amp; Living Wage Rates'!$C$3, "E2",
IF(E30 = 'Parity &amp; Living Wage Rates'!$C$4, "E3",
IF(E30 = 'Parity &amp; Living Wage Rates'!$C$5, "E4",
IF(E30 = 'Parity &amp; Living Wage Rates'!$C$6, "E5", "No_Ed_Selected")))))</f>
        <v>No_Ed_Selected</v>
      </c>
      <c r="K30" s="7" t="str">
        <f t="shared" si="2"/>
        <v>ATNot QualifiedNo_Ed_Selected</v>
      </c>
      <c r="L30" s="7"/>
      <c r="M30" s="7"/>
      <c r="N30" s="7"/>
      <c r="O30" s="7"/>
      <c r="P30" s="7"/>
      <c r="Q30" s="7"/>
      <c r="R30" s="7"/>
      <c r="S30" s="7"/>
      <c r="T30" s="7"/>
      <c r="U30" s="7"/>
      <c r="V30" s="7"/>
      <c r="W30" s="7"/>
      <c r="X30" s="7"/>
      <c r="Y30" s="7"/>
      <c r="Z30" s="7"/>
      <c r="AA30" s="7"/>
      <c r="AB30" s="7"/>
      <c r="AC30" s="7"/>
      <c r="AD30" s="7"/>
      <c r="AE30" s="7"/>
      <c r="AF30" s="7"/>
      <c r="AG30" s="7"/>
      <c r="AH30" s="7"/>
    </row>
    <row r="31" spans="1:34" ht="18" customHeight="1" thickBot="1" x14ac:dyDescent="0.4">
      <c r="A31" s="325"/>
      <c r="B31" s="321"/>
      <c r="C31" s="317"/>
      <c r="D31" s="310"/>
      <c r="E31" s="300"/>
      <c r="F31" s="401"/>
      <c r="G31" s="394" t="str">
        <f>IFERROR(INDEX(Match_Table!$B$3:$B$22, MATCH(K31, Match_Table!$A$3:$A$22, 0)), "Not Qualified")</f>
        <v>Not Qualified</v>
      </c>
      <c r="H31" s="7" t="str">
        <f t="shared" si="0"/>
        <v>AT</v>
      </c>
      <c r="I31" s="7" t="str">
        <f t="shared" si="1"/>
        <v>Not Qualified</v>
      </c>
      <c r="J31" s="7" t="str">
        <f>IF(E31 = 'Parity &amp; Living Wage Rates'!$C$2, "E1",
IF(E31 = 'Parity &amp; Living Wage Rates'!$C$3, "E2",
IF(E31 = 'Parity &amp; Living Wage Rates'!$C$4, "E3",
IF(E31 = 'Parity &amp; Living Wage Rates'!$C$5, "E4",
IF(E31 = 'Parity &amp; Living Wage Rates'!$C$6, "E5", "No_Ed_Selected")))))</f>
        <v>No_Ed_Selected</v>
      </c>
      <c r="K31" s="7" t="str">
        <f t="shared" si="2"/>
        <v>ATNot QualifiedNo_Ed_Selected</v>
      </c>
      <c r="L31" s="7"/>
      <c r="M31" s="7"/>
      <c r="N31" s="7"/>
      <c r="O31" s="7"/>
      <c r="P31" s="7"/>
      <c r="Q31" s="7"/>
      <c r="R31" s="7"/>
      <c r="S31" s="7"/>
      <c r="T31" s="7"/>
      <c r="U31" s="7"/>
      <c r="V31" s="7"/>
      <c r="W31" s="7"/>
      <c r="X31" s="7"/>
      <c r="Y31" s="7"/>
      <c r="Z31" s="7"/>
      <c r="AA31" s="7"/>
      <c r="AB31" s="7"/>
      <c r="AC31" s="7"/>
      <c r="AD31" s="7"/>
      <c r="AE31" s="7"/>
      <c r="AF31" s="7"/>
      <c r="AG31" s="7"/>
      <c r="AH31" s="7"/>
    </row>
    <row r="32" spans="1:34" s="19" customFormat="1" ht="18" customHeight="1" thickBot="1" x14ac:dyDescent="0.4">
      <c r="A32" s="325"/>
      <c r="B32" s="321"/>
      <c r="C32" s="317"/>
      <c r="D32" s="310"/>
      <c r="E32" s="300"/>
      <c r="F32" s="402"/>
      <c r="G32" s="394" t="str">
        <f>IFERROR(INDEX(Match_Table!$B$3:$B$22, MATCH(K32, Match_Table!$A$3:$A$22, 0)), "Not Qualified")</f>
        <v>Not Qualified</v>
      </c>
      <c r="H32" s="7" t="str">
        <f t="shared" si="0"/>
        <v>AT</v>
      </c>
      <c r="I32" s="7" t="str">
        <f t="shared" si="1"/>
        <v>Not Qualified</v>
      </c>
      <c r="J32" s="7" t="str">
        <f>IF(E32 = 'Parity &amp; Living Wage Rates'!$C$2, "E1",
IF(E32 = 'Parity &amp; Living Wage Rates'!$C$3, "E2",
IF(E32 = 'Parity &amp; Living Wage Rates'!$C$4, "E3",
IF(E32 = 'Parity &amp; Living Wage Rates'!$C$5, "E4",
IF(E32 = 'Parity &amp; Living Wage Rates'!$C$6, "E5", "No_Ed_Selected")))))</f>
        <v>No_Ed_Selected</v>
      </c>
      <c r="K32" s="7" t="str">
        <f t="shared" si="2"/>
        <v>ATNot QualifiedNo_Ed_Selected</v>
      </c>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ht="18" customHeight="1" thickBot="1" x14ac:dyDescent="0.4">
      <c r="A33" s="325"/>
      <c r="B33" s="321"/>
      <c r="C33" s="317"/>
      <c r="D33" s="310"/>
      <c r="E33" s="300"/>
      <c r="F33" s="402"/>
      <c r="G33" s="394" t="str">
        <f>IFERROR(INDEX(Match_Table!$B$3:$B$22, MATCH(K33, Match_Table!$A$3:$A$22, 0)), "Not Qualified")</f>
        <v>Not Qualified</v>
      </c>
      <c r="H33" s="7" t="str">
        <f t="shared" si="0"/>
        <v>AT</v>
      </c>
      <c r="I33" s="7" t="str">
        <f t="shared" si="1"/>
        <v>Not Qualified</v>
      </c>
      <c r="J33" s="7" t="str">
        <f>IF(E33 = 'Parity &amp; Living Wage Rates'!$C$2, "E1",
IF(E33 = 'Parity &amp; Living Wage Rates'!$C$3, "E2",
IF(E33 = 'Parity &amp; Living Wage Rates'!$C$4, "E3",
IF(E33 = 'Parity &amp; Living Wage Rates'!$C$5, "E4",
IF(E33 = 'Parity &amp; Living Wage Rates'!$C$6, "E5", "No_Ed_Selected")))))</f>
        <v>No_Ed_Selected</v>
      </c>
      <c r="K33" s="7" t="str">
        <f t="shared" si="2"/>
        <v>ATNot QualifiedNo_Ed_Selected</v>
      </c>
      <c r="L33" s="7"/>
      <c r="M33" s="7"/>
      <c r="N33" s="7"/>
      <c r="O33" s="7"/>
      <c r="P33" s="7"/>
      <c r="Q33" s="7"/>
      <c r="R33" s="7"/>
      <c r="S33" s="7"/>
      <c r="T33" s="7"/>
      <c r="U33" s="7"/>
      <c r="V33" s="7"/>
      <c r="W33" s="7"/>
      <c r="X33" s="7"/>
      <c r="Y33" s="7"/>
      <c r="Z33" s="7"/>
      <c r="AA33" s="7"/>
      <c r="AB33" s="7"/>
      <c r="AC33" s="7"/>
      <c r="AD33" s="7"/>
      <c r="AE33" s="7"/>
      <c r="AF33" s="7"/>
      <c r="AG33" s="7"/>
      <c r="AH33" s="7"/>
    </row>
    <row r="34" spans="1:34" ht="18" customHeight="1" thickBot="1" x14ac:dyDescent="0.4">
      <c r="A34" s="325"/>
      <c r="B34" s="321"/>
      <c r="C34" s="317"/>
      <c r="D34" s="310"/>
      <c r="E34" s="300"/>
      <c r="F34" s="402"/>
      <c r="G34" s="394" t="str">
        <f>IFERROR(INDEX(Match_Table!$B$3:$B$22, MATCH(K34, Match_Table!$A$3:$A$22, 0)), "Not Qualified")</f>
        <v>Not Qualified</v>
      </c>
      <c r="H34" s="7" t="str">
        <f t="shared" si="0"/>
        <v>AT</v>
      </c>
      <c r="I34" s="7" t="str">
        <f t="shared" si="1"/>
        <v>Not Qualified</v>
      </c>
      <c r="J34" s="7" t="str">
        <f>IF(E34 = 'Parity &amp; Living Wage Rates'!$C$2, "E1",
IF(E34 = 'Parity &amp; Living Wage Rates'!$C$3, "E2",
IF(E34 = 'Parity &amp; Living Wage Rates'!$C$4, "E3",
IF(E34 = 'Parity &amp; Living Wage Rates'!$C$5, "E4",
IF(E34 = 'Parity &amp; Living Wage Rates'!$C$6, "E5", "No_Ed_Selected")))))</f>
        <v>No_Ed_Selected</v>
      </c>
      <c r="K34" s="7" t="str">
        <f t="shared" si="2"/>
        <v>ATNot QualifiedNo_Ed_Selected</v>
      </c>
      <c r="L34" s="7"/>
      <c r="M34" s="7"/>
      <c r="N34" s="7"/>
      <c r="O34" s="7"/>
      <c r="P34" s="7"/>
      <c r="Q34" s="7"/>
      <c r="R34" s="7"/>
      <c r="S34" s="7"/>
      <c r="T34" s="7"/>
      <c r="U34" s="7"/>
      <c r="V34" s="7"/>
      <c r="W34" s="7"/>
      <c r="X34" s="7"/>
      <c r="Y34" s="7"/>
      <c r="Z34" s="7"/>
      <c r="AA34" s="7"/>
      <c r="AB34" s="7"/>
      <c r="AC34" s="7"/>
      <c r="AD34" s="7"/>
      <c r="AE34" s="7"/>
      <c r="AF34" s="7"/>
      <c r="AG34" s="7"/>
      <c r="AH34" s="7"/>
    </row>
    <row r="35" spans="1:34" s="19" customFormat="1" ht="18" customHeight="1" thickBot="1" x14ac:dyDescent="0.4">
      <c r="A35" s="325"/>
      <c r="B35" s="321"/>
      <c r="C35" s="317"/>
      <c r="D35" s="310"/>
      <c r="E35" s="300"/>
      <c r="F35" s="402"/>
      <c r="G35" s="394" t="str">
        <f>IFERROR(INDEX(Match_Table!$B$3:$B$22, MATCH(K35, Match_Table!$A$3:$A$22, 0)), "Not Qualified")</f>
        <v>Not Qualified</v>
      </c>
      <c r="H35" s="7" t="str">
        <f t="shared" si="0"/>
        <v>AT</v>
      </c>
      <c r="I35" s="7" t="str">
        <f t="shared" si="1"/>
        <v>Not Qualified</v>
      </c>
      <c r="J35" s="7" t="str">
        <f>IF(E35 = 'Parity &amp; Living Wage Rates'!$C$2, "E1",
IF(E35 = 'Parity &amp; Living Wage Rates'!$C$3, "E2",
IF(E35 = 'Parity &amp; Living Wage Rates'!$C$4, "E3",
IF(E35 = 'Parity &amp; Living Wage Rates'!$C$5, "E4",
IF(E35 = 'Parity &amp; Living Wage Rates'!$C$6, "E5", "No_Ed_Selected")))))</f>
        <v>No_Ed_Selected</v>
      </c>
      <c r="K35" s="7" t="str">
        <f t="shared" si="2"/>
        <v>ATNot QualifiedNo_Ed_Selected</v>
      </c>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s="19" customFormat="1" ht="18" customHeight="1" thickBot="1" x14ac:dyDescent="0.4">
      <c r="A36" s="325"/>
      <c r="B36" s="321"/>
      <c r="C36" s="317"/>
      <c r="D36" s="310"/>
      <c r="E36" s="300"/>
      <c r="F36" s="403"/>
      <c r="G36" s="394" t="str">
        <f>IFERROR(INDEX(Match_Table!$B$3:$B$22, MATCH(K36, Match_Table!$A$3:$A$22, 0)), "Not Qualified")</f>
        <v>Not Qualified</v>
      </c>
      <c r="H36" s="7" t="str">
        <f t="shared" si="0"/>
        <v>AT</v>
      </c>
      <c r="I36" s="7" t="str">
        <f t="shared" si="1"/>
        <v>Not Qualified</v>
      </c>
      <c r="J36" s="7" t="str">
        <f>IF(E36 = 'Parity &amp; Living Wage Rates'!$C$2, "E1",
IF(E36 = 'Parity &amp; Living Wage Rates'!$C$3, "E2",
IF(E36 = 'Parity &amp; Living Wage Rates'!$C$4, "E3",
IF(E36 = 'Parity &amp; Living Wage Rates'!$C$5, "E4",
IF(E36 = 'Parity &amp; Living Wage Rates'!$C$6, "E5", "No_Ed_Selected")))))</f>
        <v>No_Ed_Selected</v>
      </c>
      <c r="K36" s="7" t="str">
        <f t="shared" si="2"/>
        <v>ATNot QualifiedNo_Ed_Selected</v>
      </c>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s="19" customFormat="1" ht="18" customHeight="1" thickBot="1" x14ac:dyDescent="0.4">
      <c r="A37" s="325"/>
      <c r="B37" s="321"/>
      <c r="C37" s="317"/>
      <c r="D37" s="310"/>
      <c r="E37" s="300"/>
      <c r="F37" s="400"/>
      <c r="G37" s="394" t="str">
        <f>IFERROR(INDEX(Match_Table!$B$3:$B$22, MATCH(K37, Match_Table!$A$3:$A$22, 0)), "Not Qualified")</f>
        <v>Not Qualified</v>
      </c>
      <c r="H37" s="7" t="str">
        <f t="shared" si="0"/>
        <v>AT</v>
      </c>
      <c r="I37" s="7" t="str">
        <f t="shared" si="1"/>
        <v>Not Qualified</v>
      </c>
      <c r="J37" s="7" t="str">
        <f>IF(E37 = 'Parity &amp; Living Wage Rates'!$C$2, "E1",
IF(E37 = 'Parity &amp; Living Wage Rates'!$C$3, "E2",
IF(E37 = 'Parity &amp; Living Wage Rates'!$C$4, "E3",
IF(E37 = 'Parity &amp; Living Wage Rates'!$C$5, "E4",
IF(E37 = 'Parity &amp; Living Wage Rates'!$C$6, "E5", "No_Ed_Selected")))))</f>
        <v>No_Ed_Selected</v>
      </c>
      <c r="K37" s="7" t="str">
        <f t="shared" si="2"/>
        <v>ATNot QualifiedNo_Ed_Selected</v>
      </c>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18" customHeight="1" thickBot="1" x14ac:dyDescent="0.4">
      <c r="A38" s="325"/>
      <c r="B38" s="321"/>
      <c r="C38" s="317"/>
      <c r="D38" s="310"/>
      <c r="E38" s="300"/>
      <c r="F38" s="401"/>
      <c r="G38" s="394" t="str">
        <f>IFERROR(INDEX(Match_Table!$B$3:$B$22, MATCH(K38, Match_Table!$A$3:$A$22, 0)), "Not Qualified")</f>
        <v>Not Qualified</v>
      </c>
      <c r="H38" s="7" t="str">
        <f t="shared" si="0"/>
        <v>AT</v>
      </c>
      <c r="I38" s="7" t="str">
        <f t="shared" si="1"/>
        <v>Not Qualified</v>
      </c>
      <c r="J38" s="7" t="str">
        <f>IF(E38 = 'Parity &amp; Living Wage Rates'!$C$2, "E1",
IF(E38 = 'Parity &amp; Living Wage Rates'!$C$3, "E2",
IF(E38 = 'Parity &amp; Living Wage Rates'!$C$4, "E3",
IF(E38 = 'Parity &amp; Living Wage Rates'!$C$5, "E4",
IF(E38 = 'Parity &amp; Living Wage Rates'!$C$6, "E5", "No_Ed_Selected")))))</f>
        <v>No_Ed_Selected</v>
      </c>
      <c r="K38" s="7" t="str">
        <f t="shared" si="2"/>
        <v>ATNot QualifiedNo_Ed_Selected</v>
      </c>
      <c r="L38" s="7"/>
      <c r="M38" s="7"/>
      <c r="N38" s="7"/>
      <c r="O38" s="7"/>
      <c r="P38" s="7"/>
      <c r="Q38" s="7"/>
      <c r="R38" s="7"/>
      <c r="S38" s="7"/>
      <c r="T38" s="7"/>
      <c r="U38" s="7"/>
      <c r="V38" s="7"/>
      <c r="W38" s="7"/>
      <c r="X38" s="7"/>
      <c r="Y38" s="7"/>
      <c r="Z38" s="7"/>
      <c r="AA38" s="7"/>
      <c r="AB38" s="7"/>
      <c r="AC38" s="7"/>
      <c r="AD38" s="7"/>
      <c r="AE38" s="7"/>
      <c r="AF38" s="7"/>
      <c r="AG38" s="7"/>
      <c r="AH38" s="7"/>
    </row>
    <row r="39" spans="1:34" s="20" customFormat="1" ht="18" customHeight="1" thickBot="1" x14ac:dyDescent="0.4">
      <c r="A39" s="325"/>
      <c r="B39" s="321"/>
      <c r="C39" s="317"/>
      <c r="D39" s="310"/>
      <c r="E39" s="300"/>
      <c r="F39" s="400"/>
      <c r="G39" s="394" t="str">
        <f>IFERROR(INDEX(Match_Table!$B$3:$B$22, MATCH(K39, Match_Table!$A$3:$A$22, 0)), "Not Qualified")</f>
        <v>Not Qualified</v>
      </c>
      <c r="H39" s="7" t="str">
        <f t="shared" si="0"/>
        <v>AT</v>
      </c>
      <c r="I39" s="7" t="str">
        <f t="shared" si="1"/>
        <v>Not Qualified</v>
      </c>
      <c r="J39" s="7" t="str">
        <f>IF(E39 = 'Parity &amp; Living Wage Rates'!$C$2, "E1",
IF(E39 = 'Parity &amp; Living Wage Rates'!$C$3, "E2",
IF(E39 = 'Parity &amp; Living Wage Rates'!$C$4, "E3",
IF(E39 = 'Parity &amp; Living Wage Rates'!$C$5, "E4",
IF(E39 = 'Parity &amp; Living Wage Rates'!$C$6, "E5", "No_Ed_Selected")))))</f>
        <v>No_Ed_Selected</v>
      </c>
      <c r="K39" s="7" t="str">
        <f t="shared" si="2"/>
        <v>ATNot QualifiedNo_Ed_Selected</v>
      </c>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thickBot="1" x14ac:dyDescent="0.4">
      <c r="A40" s="325"/>
      <c r="B40" s="321"/>
      <c r="C40" s="317"/>
      <c r="D40" s="310"/>
      <c r="E40" s="300"/>
      <c r="F40" s="401"/>
      <c r="G40" s="394" t="str">
        <f>IFERROR(INDEX(Match_Table!$B$3:$B$22, MATCH(K40, Match_Table!$A$3:$A$22, 0)), "Not Qualified")</f>
        <v>Not Qualified</v>
      </c>
      <c r="H40" s="7" t="str">
        <f t="shared" si="0"/>
        <v>AT</v>
      </c>
      <c r="I40" s="7" t="str">
        <f t="shared" si="1"/>
        <v>Not Qualified</v>
      </c>
      <c r="J40" s="7" t="str">
        <f>IF(E40 = 'Parity &amp; Living Wage Rates'!$C$2, "E1",
IF(E40 = 'Parity &amp; Living Wage Rates'!$C$3, "E2",
IF(E40 = 'Parity &amp; Living Wage Rates'!$C$4, "E3",
IF(E40 = 'Parity &amp; Living Wage Rates'!$C$5, "E4",
IF(E40 = 'Parity &amp; Living Wage Rates'!$C$6, "E5", "No_Ed_Selected")))))</f>
        <v>No_Ed_Selected</v>
      </c>
      <c r="K40" s="7" t="str">
        <f t="shared" si="2"/>
        <v>ATNot QualifiedNo_Ed_Selected</v>
      </c>
      <c r="L40" s="7"/>
      <c r="M40" s="7"/>
      <c r="N40" s="7"/>
      <c r="O40" s="7"/>
      <c r="P40" s="7"/>
      <c r="Q40" s="7"/>
      <c r="R40" s="7"/>
      <c r="S40" s="7"/>
      <c r="T40" s="7"/>
      <c r="U40" s="7"/>
      <c r="V40" s="7"/>
      <c r="W40" s="7"/>
      <c r="X40" s="7"/>
      <c r="Y40" s="7"/>
      <c r="Z40" s="7"/>
      <c r="AA40" s="7"/>
      <c r="AB40" s="7"/>
      <c r="AC40" s="7"/>
      <c r="AD40" s="7"/>
      <c r="AE40" s="7"/>
      <c r="AF40" s="7"/>
      <c r="AG40" s="7"/>
      <c r="AH40" s="7"/>
    </row>
    <row r="41" spans="1:34" s="19" customFormat="1" ht="18" customHeight="1" thickBot="1" x14ac:dyDescent="0.4">
      <c r="A41" s="325"/>
      <c r="B41" s="321"/>
      <c r="C41" s="317"/>
      <c r="D41" s="310"/>
      <c r="E41" s="300"/>
      <c r="F41" s="402"/>
      <c r="G41" s="394" t="str">
        <f>IFERROR(INDEX(Match_Table!$B$3:$B$22, MATCH(K41, Match_Table!$A$3:$A$22, 0)), "Not Qualified")</f>
        <v>Not Qualified</v>
      </c>
      <c r="H41" s="7" t="str">
        <f t="shared" si="0"/>
        <v>AT</v>
      </c>
      <c r="I41" s="7" t="str">
        <f t="shared" si="1"/>
        <v>Not Qualified</v>
      </c>
      <c r="J41" s="7" t="str">
        <f>IF(E41 = 'Parity &amp; Living Wage Rates'!$C$2, "E1",
IF(E41 = 'Parity &amp; Living Wage Rates'!$C$3, "E2",
IF(E41 = 'Parity &amp; Living Wage Rates'!$C$4, "E3",
IF(E41 = 'Parity &amp; Living Wage Rates'!$C$5, "E4",
IF(E41 = 'Parity &amp; Living Wage Rates'!$C$6, "E5", "No_Ed_Selected")))))</f>
        <v>No_Ed_Selected</v>
      </c>
      <c r="K41" s="7" t="str">
        <f t="shared" si="2"/>
        <v>ATNot QualifiedNo_Ed_Selected</v>
      </c>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s="19" customFormat="1" ht="18" customHeight="1" thickBot="1" x14ac:dyDescent="0.4">
      <c r="A42" s="325"/>
      <c r="B42" s="321"/>
      <c r="C42" s="317"/>
      <c r="D42" s="310"/>
      <c r="E42" s="300"/>
      <c r="F42" s="403"/>
      <c r="G42" s="394" t="str">
        <f>IFERROR(INDEX(Match_Table!$B$3:$B$22, MATCH(K42, Match_Table!$A$3:$A$22, 0)), "Not Qualified")</f>
        <v>Not Qualified</v>
      </c>
      <c r="H42" s="7" t="str">
        <f t="shared" si="0"/>
        <v>AT</v>
      </c>
      <c r="I42" s="7" t="str">
        <f t="shared" si="1"/>
        <v>Not Qualified</v>
      </c>
      <c r="J42" s="7" t="str">
        <f>IF(E42 = 'Parity &amp; Living Wage Rates'!$C$2, "E1",
IF(E42 = 'Parity &amp; Living Wage Rates'!$C$3, "E2",
IF(E42 = 'Parity &amp; Living Wage Rates'!$C$4, "E3",
IF(E42 = 'Parity &amp; Living Wage Rates'!$C$5, "E4",
IF(E42 = 'Parity &amp; Living Wage Rates'!$C$6, "E5", "No_Ed_Selected")))))</f>
        <v>No_Ed_Selected</v>
      </c>
      <c r="K42" s="7" t="str">
        <f t="shared" si="2"/>
        <v>ATNot QualifiedNo_Ed_Selected</v>
      </c>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s="19" customFormat="1" ht="18" customHeight="1" thickBot="1" x14ac:dyDescent="0.4">
      <c r="A43" s="325"/>
      <c r="B43" s="321"/>
      <c r="C43" s="317"/>
      <c r="D43" s="310"/>
      <c r="E43" s="300"/>
      <c r="F43" s="400"/>
      <c r="G43" s="394" t="str">
        <f>IFERROR(INDEX(Match_Table!$B$3:$B$22, MATCH(K43, Match_Table!$A$3:$A$22, 0)), "Not Qualified")</f>
        <v>Not Qualified</v>
      </c>
      <c r="H43" s="7" t="str">
        <f t="shared" si="0"/>
        <v>AT</v>
      </c>
      <c r="I43" s="7" t="str">
        <f t="shared" si="1"/>
        <v>Not Qualified</v>
      </c>
      <c r="J43" s="7" t="str">
        <f>IF(E43 = 'Parity &amp; Living Wage Rates'!$C$2, "E1",
IF(E43 = 'Parity &amp; Living Wage Rates'!$C$3, "E2",
IF(E43 = 'Parity &amp; Living Wage Rates'!$C$4, "E3",
IF(E43 = 'Parity &amp; Living Wage Rates'!$C$5, "E4",
IF(E43 = 'Parity &amp; Living Wage Rates'!$C$6, "E5", "No_Ed_Selected")))))</f>
        <v>No_Ed_Selected</v>
      </c>
      <c r="K43" s="7" t="str">
        <f t="shared" si="2"/>
        <v>ATNot QualifiedNo_Ed_Selected</v>
      </c>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thickBot="1" x14ac:dyDescent="0.4">
      <c r="A44" s="325"/>
      <c r="B44" s="321"/>
      <c r="C44" s="317"/>
      <c r="D44" s="310"/>
      <c r="E44" s="300"/>
      <c r="F44" s="401"/>
      <c r="G44" s="394" t="str">
        <f>IFERROR(INDEX(Match_Table!$B$3:$B$22, MATCH(K44, Match_Table!$A$3:$A$22, 0)), "Not Qualified")</f>
        <v>Not Qualified</v>
      </c>
      <c r="H44" s="7" t="str">
        <f t="shared" si="0"/>
        <v>AT</v>
      </c>
      <c r="I44" s="7" t="str">
        <f t="shared" si="1"/>
        <v>Not Qualified</v>
      </c>
      <c r="J44" s="7" t="str">
        <f>IF(E44 = 'Parity &amp; Living Wage Rates'!$C$2, "E1",
IF(E44 = 'Parity &amp; Living Wage Rates'!$C$3, "E2",
IF(E44 = 'Parity &amp; Living Wage Rates'!$C$4, "E3",
IF(E44 = 'Parity &amp; Living Wage Rates'!$C$5, "E4",
IF(E44 = 'Parity &amp; Living Wage Rates'!$C$6, "E5", "No_Ed_Selected")))))</f>
        <v>No_Ed_Selected</v>
      </c>
      <c r="K44" s="7" t="str">
        <f t="shared" si="2"/>
        <v>ATNot QualifiedNo_Ed_Selected</v>
      </c>
      <c r="L44" s="7"/>
      <c r="M44" s="7"/>
      <c r="N44" s="7"/>
      <c r="O44" s="7"/>
      <c r="P44" s="7"/>
      <c r="Q44" s="7"/>
      <c r="R44" s="7"/>
      <c r="S44" s="7"/>
      <c r="T44" s="7"/>
      <c r="U44" s="7"/>
      <c r="V44" s="7"/>
      <c r="W44" s="7"/>
      <c r="X44" s="7"/>
      <c r="Y44" s="7"/>
      <c r="Z44" s="7"/>
      <c r="AA44" s="7"/>
      <c r="AB44" s="7"/>
      <c r="AC44" s="7"/>
      <c r="AD44" s="7"/>
      <c r="AE44" s="7"/>
      <c r="AF44" s="7"/>
      <c r="AG44" s="7"/>
      <c r="AH44" s="7"/>
    </row>
    <row r="45" spans="1:34" s="20" customFormat="1" ht="18" customHeight="1" thickBot="1" x14ac:dyDescent="0.4">
      <c r="A45" s="325"/>
      <c r="B45" s="321"/>
      <c r="C45" s="317"/>
      <c r="D45" s="310"/>
      <c r="E45" s="300"/>
      <c r="F45" s="400"/>
      <c r="G45" s="394" t="str">
        <f>IFERROR(INDEX(Match_Table!$B$3:$B$22, MATCH(K45, Match_Table!$A$3:$A$22, 0)), "Not Qualified")</f>
        <v>Not Qualified</v>
      </c>
      <c r="H45" s="7" t="str">
        <f t="shared" si="0"/>
        <v>AT</v>
      </c>
      <c r="I45" s="7" t="str">
        <f t="shared" si="1"/>
        <v>Not Qualified</v>
      </c>
      <c r="J45" s="7" t="str">
        <f>IF(E45 = 'Parity &amp; Living Wage Rates'!$C$2, "E1",
IF(E45 = 'Parity &amp; Living Wage Rates'!$C$3, "E2",
IF(E45 = 'Parity &amp; Living Wage Rates'!$C$4, "E3",
IF(E45 = 'Parity &amp; Living Wage Rates'!$C$5, "E4",
IF(E45 = 'Parity &amp; Living Wage Rates'!$C$6, "E5", "No_Ed_Selected")))))</f>
        <v>No_Ed_Selected</v>
      </c>
      <c r="K45" s="7" t="str">
        <f t="shared" si="2"/>
        <v>ATNot QualifiedNo_Ed_Selected</v>
      </c>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thickBot="1" x14ac:dyDescent="0.4">
      <c r="A46" s="325"/>
      <c r="B46" s="321"/>
      <c r="C46" s="317"/>
      <c r="D46" s="310"/>
      <c r="E46" s="300"/>
      <c r="F46" s="401"/>
      <c r="G46" s="394" t="str">
        <f>IFERROR(INDEX(Match_Table!$B$3:$B$22, MATCH(K46, Match_Table!$A$3:$A$22, 0)), "Not Qualified")</f>
        <v>Not Qualified</v>
      </c>
      <c r="H46" s="7" t="str">
        <f t="shared" si="0"/>
        <v>AT</v>
      </c>
      <c r="I46" s="7" t="str">
        <f t="shared" si="1"/>
        <v>Not Qualified</v>
      </c>
      <c r="J46" s="7" t="str">
        <f>IF(E46 = 'Parity &amp; Living Wage Rates'!$C$2, "E1",
IF(E46 = 'Parity &amp; Living Wage Rates'!$C$3, "E2",
IF(E46 = 'Parity &amp; Living Wage Rates'!$C$4, "E3",
IF(E46 = 'Parity &amp; Living Wage Rates'!$C$5, "E4",
IF(E46 = 'Parity &amp; Living Wage Rates'!$C$6, "E5", "No_Ed_Selected")))))</f>
        <v>No_Ed_Selected</v>
      </c>
      <c r="K46" s="7" t="str">
        <f t="shared" si="2"/>
        <v>ATNot QualifiedNo_Ed_Selected</v>
      </c>
      <c r="L46" s="7"/>
      <c r="M46" s="7"/>
      <c r="N46" s="7"/>
      <c r="O46" s="7"/>
      <c r="P46" s="7"/>
      <c r="Q46" s="7"/>
      <c r="R46" s="7"/>
      <c r="S46" s="7"/>
      <c r="T46" s="7"/>
      <c r="U46" s="7"/>
      <c r="V46" s="7"/>
      <c r="W46" s="7"/>
      <c r="X46" s="7"/>
      <c r="Y46" s="7"/>
      <c r="Z46" s="7"/>
      <c r="AA46" s="7"/>
      <c r="AB46" s="7"/>
      <c r="AC46" s="7"/>
      <c r="AD46" s="7"/>
      <c r="AE46" s="7"/>
      <c r="AF46" s="7"/>
      <c r="AG46" s="7"/>
      <c r="AH46" s="7"/>
    </row>
    <row r="47" spans="1:34" s="19" customFormat="1" ht="18" customHeight="1" thickBot="1" x14ac:dyDescent="0.4">
      <c r="A47" s="325"/>
      <c r="B47" s="321"/>
      <c r="C47" s="317"/>
      <c r="D47" s="310"/>
      <c r="E47" s="300"/>
      <c r="F47" s="402"/>
      <c r="G47" s="394" t="str">
        <f>IFERROR(INDEX(Match_Table!$B$3:$B$22, MATCH(K47, Match_Table!$A$3:$A$22, 0)), "Not Qualified")</f>
        <v>Not Qualified</v>
      </c>
      <c r="H47" s="7" t="str">
        <f t="shared" si="0"/>
        <v>AT</v>
      </c>
      <c r="I47" s="7" t="str">
        <f t="shared" si="1"/>
        <v>Not Qualified</v>
      </c>
      <c r="J47" s="7" t="str">
        <f>IF(E47 = 'Parity &amp; Living Wage Rates'!$C$2, "E1",
IF(E47 = 'Parity &amp; Living Wage Rates'!$C$3, "E2",
IF(E47 = 'Parity &amp; Living Wage Rates'!$C$4, "E3",
IF(E47 = 'Parity &amp; Living Wage Rates'!$C$5, "E4",
IF(E47 = 'Parity &amp; Living Wage Rates'!$C$6, "E5", "No_Ed_Selected")))))</f>
        <v>No_Ed_Selected</v>
      </c>
      <c r="K47" s="7" t="str">
        <f t="shared" si="2"/>
        <v>ATNot QualifiedNo_Ed_Selected</v>
      </c>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8" customHeight="1" thickBot="1" x14ac:dyDescent="0.4">
      <c r="A48" s="325"/>
      <c r="B48" s="321"/>
      <c r="C48" s="317"/>
      <c r="D48" s="310"/>
      <c r="E48" s="300"/>
      <c r="F48" s="401"/>
      <c r="G48" s="394" t="str">
        <f>IFERROR(INDEX(Match_Table!$B$3:$B$22, MATCH(K48, Match_Table!$A$3:$A$22, 0)), "Not Qualified")</f>
        <v>Not Qualified</v>
      </c>
      <c r="H48" s="7" t="str">
        <f t="shared" si="0"/>
        <v>AT</v>
      </c>
      <c r="I48" s="7" t="str">
        <f t="shared" si="1"/>
        <v>Not Qualified</v>
      </c>
      <c r="J48" s="7" t="str">
        <f>IF(E48 = 'Parity &amp; Living Wage Rates'!$C$2, "E1",
IF(E48 = 'Parity &amp; Living Wage Rates'!$C$3, "E2",
IF(E48 = 'Parity &amp; Living Wage Rates'!$C$4, "E3",
IF(E48 = 'Parity &amp; Living Wage Rates'!$C$5, "E4",
IF(E48 = 'Parity &amp; Living Wage Rates'!$C$6, "E5", "No_Ed_Selected")))))</f>
        <v>No_Ed_Selected</v>
      </c>
      <c r="K48" s="7" t="str">
        <f t="shared" si="2"/>
        <v>ATNot QualifiedNo_Ed_Selected</v>
      </c>
      <c r="L48" s="7"/>
      <c r="M48" s="7"/>
      <c r="N48" s="7"/>
      <c r="O48" s="7"/>
      <c r="P48" s="7"/>
      <c r="Q48" s="7"/>
      <c r="R48" s="7"/>
      <c r="S48" s="7"/>
      <c r="T48" s="7"/>
      <c r="U48" s="7"/>
      <c r="V48" s="7"/>
      <c r="W48" s="7"/>
      <c r="X48" s="7"/>
      <c r="Y48" s="7"/>
      <c r="Z48" s="7"/>
      <c r="AA48" s="7"/>
      <c r="AB48" s="7"/>
      <c r="AC48" s="7"/>
      <c r="AD48" s="7"/>
      <c r="AE48" s="7"/>
      <c r="AF48" s="7"/>
      <c r="AG48" s="7"/>
      <c r="AH48" s="7"/>
    </row>
    <row r="49" spans="1:75" s="19" customFormat="1" ht="18" customHeight="1" thickBot="1" x14ac:dyDescent="0.4">
      <c r="A49" s="325"/>
      <c r="B49" s="321"/>
      <c r="C49" s="317"/>
      <c r="D49" s="310"/>
      <c r="E49" s="300"/>
      <c r="F49" s="402"/>
      <c r="G49" s="394" t="str">
        <f>IFERROR(INDEX(Match_Table!$B$3:$B$22, MATCH(K49, Match_Table!$A$3:$A$22, 0)), "Not Qualified")</f>
        <v>Not Qualified</v>
      </c>
      <c r="H49" s="7" t="str">
        <f t="shared" si="0"/>
        <v>AT</v>
      </c>
      <c r="I49" s="7" t="str">
        <f t="shared" si="1"/>
        <v>Not Qualified</v>
      </c>
      <c r="J49" s="7" t="str">
        <f>IF(E49 = 'Parity &amp; Living Wage Rates'!$C$2, "E1",
IF(E49 = 'Parity &amp; Living Wage Rates'!$C$3, "E2",
IF(E49 = 'Parity &amp; Living Wage Rates'!$C$4, "E3",
IF(E49 = 'Parity &amp; Living Wage Rates'!$C$5, "E4",
IF(E49 = 'Parity &amp; Living Wage Rates'!$C$6, "E5", "No_Ed_Selected")))))</f>
        <v>No_Ed_Selected</v>
      </c>
      <c r="K49" s="7" t="str">
        <f t="shared" si="2"/>
        <v>ATNot QualifiedNo_Ed_Selected</v>
      </c>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75" s="19" customFormat="1" ht="18" customHeight="1" thickBot="1" x14ac:dyDescent="0.4">
      <c r="A50" s="325"/>
      <c r="B50" s="321"/>
      <c r="C50" s="317"/>
      <c r="D50" s="310"/>
      <c r="E50" s="300"/>
      <c r="F50" s="402"/>
      <c r="G50" s="394" t="str">
        <f>IFERROR(INDEX(Match_Table!$B$3:$B$22, MATCH(K50, Match_Table!$A$3:$A$22, 0)), "Not Qualified")</f>
        <v>Not Qualified</v>
      </c>
      <c r="H50" s="7" t="str">
        <f t="shared" si="0"/>
        <v>AT</v>
      </c>
      <c r="I50" s="7" t="str">
        <f t="shared" si="1"/>
        <v>Not Qualified</v>
      </c>
      <c r="J50" s="7" t="str">
        <f>IF(E50 = 'Parity &amp; Living Wage Rates'!$C$2, "E1",
IF(E50 = 'Parity &amp; Living Wage Rates'!$C$3, "E2",
IF(E50 = 'Parity &amp; Living Wage Rates'!$C$4, "E3",
IF(E50 = 'Parity &amp; Living Wage Rates'!$C$5, "E4",
IF(E50 = 'Parity &amp; Living Wage Rates'!$C$6, "E5", "No_Ed_Selected")))))</f>
        <v>No_Ed_Selected</v>
      </c>
      <c r="K50" s="7" t="str">
        <f t="shared" si="2"/>
        <v>ATNot QualifiedNo_Ed_Selected</v>
      </c>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75" s="19" customFormat="1" ht="18" customHeight="1" thickBot="1" x14ac:dyDescent="0.4">
      <c r="A51" s="325"/>
      <c r="B51" s="321"/>
      <c r="C51" s="317"/>
      <c r="D51" s="310"/>
      <c r="E51" s="300"/>
      <c r="F51" s="402"/>
      <c r="G51" s="394" t="str">
        <f>IFERROR(INDEX(Match_Table!$B$3:$B$22, MATCH(K51, Match_Table!$A$3:$A$22, 0)), "Not Qualified")</f>
        <v>Not Qualified</v>
      </c>
      <c r="H51" s="7" t="str">
        <f t="shared" si="0"/>
        <v>AT</v>
      </c>
      <c r="I51" s="7" t="str">
        <f t="shared" si="1"/>
        <v>Not Qualified</v>
      </c>
      <c r="J51" s="7" t="str">
        <f>IF(E51 = 'Parity &amp; Living Wage Rates'!$C$2, "E1",
IF(E51 = 'Parity &amp; Living Wage Rates'!$C$3, "E2",
IF(E51 = 'Parity &amp; Living Wage Rates'!$C$4, "E3",
IF(E51 = 'Parity &amp; Living Wage Rates'!$C$5, "E4",
IF(E51 = 'Parity &amp; Living Wage Rates'!$C$6, "E5", "No_Ed_Selected")))))</f>
        <v>No_Ed_Selected</v>
      </c>
      <c r="K51" s="7" t="str">
        <f t="shared" si="2"/>
        <v>ATNot QualifiedNo_Ed_Selected</v>
      </c>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75" s="19" customFormat="1" ht="18" customHeight="1" thickBot="1" x14ac:dyDescent="0.4">
      <c r="A52" s="325"/>
      <c r="B52" s="321"/>
      <c r="C52" s="317"/>
      <c r="D52" s="310"/>
      <c r="E52" s="300"/>
      <c r="F52" s="402"/>
      <c r="G52" s="394" t="str">
        <f>IFERROR(INDEX(Match_Table!$B$3:$B$22, MATCH(K52, Match_Table!$A$3:$A$22, 0)), "Not Qualified")</f>
        <v>Not Qualified</v>
      </c>
      <c r="H52" s="7" t="str">
        <f t="shared" si="0"/>
        <v>AT</v>
      </c>
      <c r="I52" s="7" t="str">
        <f t="shared" si="1"/>
        <v>Not Qualified</v>
      </c>
      <c r="J52" s="7" t="str">
        <f>IF(E52 = 'Parity &amp; Living Wage Rates'!$C$2, "E1",
IF(E52 = 'Parity &amp; Living Wage Rates'!$C$3, "E2",
IF(E52 = 'Parity &amp; Living Wage Rates'!$C$4, "E3",
IF(E52 = 'Parity &amp; Living Wage Rates'!$C$5, "E4",
IF(E52 = 'Parity &amp; Living Wage Rates'!$C$6, "E5", "No_Ed_Selected")))))</f>
        <v>No_Ed_Selected</v>
      </c>
      <c r="K52" s="7" t="str">
        <f t="shared" si="2"/>
        <v>ATNot QualifiedNo_Ed_Selected</v>
      </c>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75" s="19" customFormat="1" ht="18" customHeight="1" thickBot="1" x14ac:dyDescent="0.4">
      <c r="A53" s="325"/>
      <c r="B53" s="321"/>
      <c r="C53" s="317"/>
      <c r="D53" s="310"/>
      <c r="E53" s="300"/>
      <c r="F53" s="402"/>
      <c r="G53" s="394" t="str">
        <f>IFERROR(INDEX(Match_Table!$B$3:$B$22, MATCH(K53, Match_Table!$A$3:$A$22, 0)), "Not Qualified")</f>
        <v>Not Qualified</v>
      </c>
      <c r="H53" s="7" t="str">
        <f t="shared" si="0"/>
        <v>AT</v>
      </c>
      <c r="I53" s="7" t="str">
        <f t="shared" si="1"/>
        <v>Not Qualified</v>
      </c>
      <c r="J53" s="7" t="str">
        <f>IF(E53 = 'Parity &amp; Living Wage Rates'!$C$2, "E1",
IF(E53 = 'Parity &amp; Living Wage Rates'!$C$3, "E2",
IF(E53 = 'Parity &amp; Living Wage Rates'!$C$4, "E3",
IF(E53 = 'Parity &amp; Living Wage Rates'!$C$5, "E4",
IF(E53 = 'Parity &amp; Living Wage Rates'!$C$6, "E5", "No_Ed_Selected")))))</f>
        <v>No_Ed_Selected</v>
      </c>
      <c r="K53" s="7" t="str">
        <f t="shared" si="2"/>
        <v>ATNot QualifiedNo_Ed_Selected</v>
      </c>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75" s="19" customFormat="1" ht="18" customHeight="1" thickBot="1" x14ac:dyDescent="0.4">
      <c r="A54" s="325"/>
      <c r="B54" s="321"/>
      <c r="C54" s="317"/>
      <c r="D54" s="310"/>
      <c r="E54" s="300"/>
      <c r="F54" s="402"/>
      <c r="G54" s="394" t="str">
        <f>IFERROR(INDEX(Match_Table!$B$3:$B$22, MATCH(K54, Match_Table!$A$3:$A$22, 0)), "Not Qualified")</f>
        <v>Not Qualified</v>
      </c>
      <c r="H54" s="7" t="str">
        <f t="shared" si="0"/>
        <v>AT</v>
      </c>
      <c r="I54" s="7" t="str">
        <f t="shared" si="1"/>
        <v>Not Qualified</v>
      </c>
      <c r="J54" s="7" t="str">
        <f>IF(E54 = 'Parity &amp; Living Wage Rates'!$C$2, "E1",
IF(E54 = 'Parity &amp; Living Wage Rates'!$C$3, "E2",
IF(E54 = 'Parity &amp; Living Wage Rates'!$C$4, "E3",
IF(E54 = 'Parity &amp; Living Wage Rates'!$C$5, "E4",
IF(E54 = 'Parity &amp; Living Wage Rates'!$C$6, "E5", "No_Ed_Selected")))))</f>
        <v>No_Ed_Selected</v>
      </c>
      <c r="K54" s="7" t="str">
        <f t="shared" si="2"/>
        <v>ATNot QualifiedNo_Ed_Selected</v>
      </c>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75" s="19" customFormat="1" ht="18" customHeight="1" thickBot="1" x14ac:dyDescent="0.4">
      <c r="A55" s="325"/>
      <c r="B55" s="321"/>
      <c r="C55" s="317"/>
      <c r="D55" s="310"/>
      <c r="E55" s="300"/>
      <c r="F55" s="402"/>
      <c r="G55" s="394" t="str">
        <f>IFERROR(INDEX(Match_Table!$B$3:$B$22, MATCH(K55, Match_Table!$A$3:$A$22, 0)), "Not Qualified")</f>
        <v>Not Qualified</v>
      </c>
      <c r="H55" s="7" t="str">
        <f t="shared" si="0"/>
        <v>AT</v>
      </c>
      <c r="I55" s="7" t="str">
        <f t="shared" si="1"/>
        <v>Not Qualified</v>
      </c>
      <c r="J55" s="7" t="str">
        <f>IF(E55 = 'Parity &amp; Living Wage Rates'!$C$2, "E1",
IF(E55 = 'Parity &amp; Living Wage Rates'!$C$3, "E2",
IF(E55 = 'Parity &amp; Living Wage Rates'!$C$4, "E3",
IF(E55 = 'Parity &amp; Living Wage Rates'!$C$5, "E4",
IF(E55 = 'Parity &amp; Living Wage Rates'!$C$6, "E5", "No_Ed_Selected")))))</f>
        <v>No_Ed_Selected</v>
      </c>
      <c r="K55" s="7" t="str">
        <f t="shared" si="2"/>
        <v>ATNot QualifiedNo_Ed_Selected</v>
      </c>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5" s="19" customFormat="1" ht="18" customHeight="1" thickBot="1" x14ac:dyDescent="0.4">
      <c r="A56" s="325"/>
      <c r="B56" s="321"/>
      <c r="C56" s="317"/>
      <c r="D56" s="310"/>
      <c r="E56" s="300"/>
      <c r="F56" s="402"/>
      <c r="G56" s="394" t="str">
        <f>IFERROR(INDEX(Match_Table!$B$3:$B$22, MATCH(K56, Match_Table!$A$3:$A$22, 0)), "Not Qualified")</f>
        <v>Not Qualified</v>
      </c>
      <c r="H56" s="7" t="str">
        <f t="shared" si="0"/>
        <v>AT</v>
      </c>
      <c r="I56" s="7" t="str">
        <f t="shared" si="1"/>
        <v>Not Qualified</v>
      </c>
      <c r="J56" s="7" t="str">
        <f>IF(E56 = 'Parity &amp; Living Wage Rates'!$C$2, "E1",
IF(E56 = 'Parity &amp; Living Wage Rates'!$C$3, "E2",
IF(E56 = 'Parity &amp; Living Wage Rates'!$C$4, "E3",
IF(E56 = 'Parity &amp; Living Wage Rates'!$C$5, "E4",
IF(E56 = 'Parity &amp; Living Wage Rates'!$C$6, "E5", "No_Ed_Selected")))))</f>
        <v>No_Ed_Selected</v>
      </c>
      <c r="K56" s="7" t="str">
        <f t="shared" si="2"/>
        <v>ATNot QualifiedNo_Ed_Selected</v>
      </c>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5" s="19" customFormat="1" ht="18" customHeight="1" thickBot="1" x14ac:dyDescent="0.4">
      <c r="A57" s="325"/>
      <c r="B57" s="321"/>
      <c r="C57" s="317"/>
      <c r="D57" s="310"/>
      <c r="E57" s="300"/>
      <c r="F57" s="402"/>
      <c r="G57" s="394" t="str">
        <f>IFERROR(INDEX(Match_Table!$B$3:$B$22, MATCH(K57, Match_Table!$A$3:$A$22, 0)), "Not Qualified")</f>
        <v>Not Qualified</v>
      </c>
      <c r="H57" s="7" t="str">
        <f t="shared" si="0"/>
        <v>AT</v>
      </c>
      <c r="I57" s="7" t="str">
        <f t="shared" si="1"/>
        <v>Not Qualified</v>
      </c>
      <c r="J57" s="7" t="str">
        <f>IF(E57 = 'Parity &amp; Living Wage Rates'!$C$2, "E1",
IF(E57 = 'Parity &amp; Living Wage Rates'!$C$3, "E2",
IF(E57 = 'Parity &amp; Living Wage Rates'!$C$4, "E3",
IF(E57 = 'Parity &amp; Living Wage Rates'!$C$5, "E4",
IF(E57 = 'Parity &amp; Living Wage Rates'!$C$6, "E5", "No_Ed_Selected")))))</f>
        <v>No_Ed_Selected</v>
      </c>
      <c r="K57" s="7" t="str">
        <f t="shared" si="2"/>
        <v>ATNot QualifiedNo_Ed_Selected</v>
      </c>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5" s="19" customFormat="1" ht="18" customHeight="1" thickBot="1" x14ac:dyDescent="0.4">
      <c r="A58" s="325"/>
      <c r="B58" s="321"/>
      <c r="C58" s="317"/>
      <c r="D58" s="310"/>
      <c r="E58" s="300"/>
      <c r="F58" s="402"/>
      <c r="G58" s="394" t="str">
        <f>IFERROR(INDEX(Match_Table!$B$3:$B$22, MATCH(K58, Match_Table!$A$3:$A$22, 0)), "Not Qualified")</f>
        <v>Not Qualified</v>
      </c>
      <c r="H58" s="7" t="str">
        <f t="shared" si="0"/>
        <v>AT</v>
      </c>
      <c r="I58" s="7" t="str">
        <f t="shared" si="1"/>
        <v>Not Qualified</v>
      </c>
      <c r="J58" s="7" t="str">
        <f>IF(E58 = 'Parity &amp; Living Wage Rates'!$C$2, "E1",
IF(E58 = 'Parity &amp; Living Wage Rates'!$C$3, "E2",
IF(E58 = 'Parity &amp; Living Wage Rates'!$C$4, "E3",
IF(E58 = 'Parity &amp; Living Wage Rates'!$C$5, "E4",
IF(E58 = 'Parity &amp; Living Wage Rates'!$C$6, "E5", "No_Ed_Selected")))))</f>
        <v>No_Ed_Selected</v>
      </c>
      <c r="K58" s="7" t="str">
        <f t="shared" si="2"/>
        <v>ATNot QualifiedNo_Ed_Selected</v>
      </c>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5" s="19" customFormat="1" ht="18" customHeight="1" thickBot="1" x14ac:dyDescent="0.4">
      <c r="A59" s="325"/>
      <c r="B59" s="321"/>
      <c r="C59" s="317"/>
      <c r="D59" s="310"/>
      <c r="E59" s="300"/>
      <c r="F59" s="403"/>
      <c r="G59" s="394" t="str">
        <f>IFERROR(INDEX(Match_Table!$B$3:$B$22, MATCH(K59, Match_Table!$A$3:$A$22, 0)), "Not Qualified")</f>
        <v>Not Qualified</v>
      </c>
      <c r="H59" s="7" t="str">
        <f t="shared" si="0"/>
        <v>AT</v>
      </c>
      <c r="I59" s="7" t="str">
        <f t="shared" si="1"/>
        <v>Not Qualified</v>
      </c>
      <c r="J59" s="7" t="str">
        <f>IF(E59 = 'Parity &amp; Living Wage Rates'!$C$2, "E1",
IF(E59 = 'Parity &amp; Living Wage Rates'!$C$3, "E2",
IF(E59 = 'Parity &amp; Living Wage Rates'!$C$4, "E3",
IF(E59 = 'Parity &amp; Living Wage Rates'!$C$5, "E4",
IF(E59 = 'Parity &amp; Living Wage Rates'!$C$6, "E5", "No_Ed_Selected")))))</f>
        <v>No_Ed_Selected</v>
      </c>
      <c r="K59" s="7" t="str">
        <f t="shared" si="2"/>
        <v>ATNot QualifiedNo_Ed_Selected</v>
      </c>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5" s="19" customFormat="1" ht="18" customHeight="1" thickBot="1" x14ac:dyDescent="0.4">
      <c r="A60" s="325"/>
      <c r="B60" s="321"/>
      <c r="C60" s="317"/>
      <c r="D60" s="310"/>
      <c r="E60" s="300"/>
      <c r="F60" s="400"/>
      <c r="G60" s="394" t="str">
        <f>IFERROR(INDEX(Match_Table!$B$3:$B$22, MATCH(K60, Match_Table!$A$3:$A$22, 0)), "Not Qualified")</f>
        <v>Not Qualified</v>
      </c>
      <c r="H60" s="7" t="str">
        <f t="shared" si="0"/>
        <v>AT</v>
      </c>
      <c r="I60" s="7" t="str">
        <f t="shared" si="1"/>
        <v>Not Qualified</v>
      </c>
      <c r="J60" s="7" t="str">
        <f>IF(E60 = 'Parity &amp; Living Wage Rates'!$C$2, "E1",
IF(E60 = 'Parity &amp; Living Wage Rates'!$C$3, "E2",
IF(E60 = 'Parity &amp; Living Wage Rates'!$C$4, "E3",
IF(E60 = 'Parity &amp; Living Wage Rates'!$C$5, "E4",
IF(E60 = 'Parity &amp; Living Wage Rates'!$C$6, "E5", "No_Ed_Selected")))))</f>
        <v>No_Ed_Selected</v>
      </c>
      <c r="K60" s="7" t="str">
        <f t="shared" si="2"/>
        <v>ATNot QualifiedNo_Ed_Selected</v>
      </c>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75" ht="18" customHeight="1" thickBot="1" x14ac:dyDescent="0.4">
      <c r="A61" s="325"/>
      <c r="B61" s="321"/>
      <c r="C61" s="317"/>
      <c r="D61" s="310"/>
      <c r="E61" s="300"/>
      <c r="F61" s="401"/>
      <c r="G61" s="394" t="str">
        <f>IFERROR(INDEX(Match_Table!$B$3:$B$22, MATCH(K61, Match_Table!$A$3:$A$22, 0)), "Not Qualified")</f>
        <v>Not Qualified</v>
      </c>
      <c r="H61" s="7" t="str">
        <f t="shared" si="0"/>
        <v>AT</v>
      </c>
      <c r="I61" s="7" t="str">
        <f t="shared" si="1"/>
        <v>Not Qualified</v>
      </c>
      <c r="J61" s="7" t="str">
        <f>IF(E61 = 'Parity &amp; Living Wage Rates'!$C$2, "E1",
IF(E61 = 'Parity &amp; Living Wage Rates'!$C$3, "E2",
IF(E61 = 'Parity &amp; Living Wage Rates'!$C$4, "E3",
IF(E61 = 'Parity &amp; Living Wage Rates'!$C$5, "E4",
IF(E61 = 'Parity &amp; Living Wage Rates'!$C$6, "E5", "No_Ed_Selected")))))</f>
        <v>No_Ed_Selected</v>
      </c>
      <c r="K61" s="7" t="str">
        <f t="shared" si="2"/>
        <v>ATNot QualifiedNo_Ed_Selected</v>
      </c>
      <c r="L61" s="7"/>
      <c r="M61" s="7"/>
      <c r="N61" s="7"/>
      <c r="O61" s="7"/>
      <c r="P61" s="7"/>
      <c r="Q61" s="7"/>
      <c r="R61" s="7"/>
      <c r="S61" s="7"/>
      <c r="T61" s="7"/>
      <c r="U61" s="7"/>
      <c r="V61" s="7"/>
      <c r="W61" s="7"/>
      <c r="X61" s="7"/>
      <c r="Y61" s="7"/>
      <c r="Z61" s="7"/>
      <c r="AA61" s="7"/>
      <c r="AB61" s="7"/>
      <c r="AC61" s="7"/>
      <c r="AD61" s="7"/>
      <c r="AE61" s="7"/>
      <c r="AF61" s="7"/>
      <c r="AG61" s="7"/>
      <c r="AH61" s="7"/>
    </row>
    <row r="62" spans="1:75" s="21" customFormat="1" ht="18" customHeight="1" thickBot="1" x14ac:dyDescent="0.4">
      <c r="A62" s="325"/>
      <c r="B62" s="321"/>
      <c r="C62" s="317"/>
      <c r="D62" s="310"/>
      <c r="E62" s="300"/>
      <c r="F62" s="400"/>
      <c r="G62" s="394" t="str">
        <f>IFERROR(INDEX(Match_Table!$B$3:$B$22, MATCH(K62, Match_Table!$A$3:$A$22, 0)), "Not Qualified")</f>
        <v>Not Qualified</v>
      </c>
      <c r="H62" s="7" t="str">
        <f t="shared" si="0"/>
        <v>AT</v>
      </c>
      <c r="I62" s="7" t="str">
        <f t="shared" si="1"/>
        <v>Not Qualified</v>
      </c>
      <c r="J62" s="7" t="str">
        <f>IF(E62 = 'Parity &amp; Living Wage Rates'!$C$2, "E1",
IF(E62 = 'Parity &amp; Living Wage Rates'!$C$3, "E2",
IF(E62 = 'Parity &amp; Living Wage Rates'!$C$4, "E3",
IF(E62 = 'Parity &amp; Living Wage Rates'!$C$5, "E4",
IF(E62 = 'Parity &amp; Living Wage Rates'!$C$6, "E5", "No_Ed_Selected")))))</f>
        <v>No_Ed_Selected</v>
      </c>
      <c r="K62" s="7" t="str">
        <f t="shared" si="2"/>
        <v>ATNot QualifiedNo_Ed_Selected</v>
      </c>
      <c r="L62" s="7"/>
      <c r="M62" s="7"/>
      <c r="N62" s="7"/>
      <c r="O62" s="7"/>
      <c r="P62" s="7"/>
      <c r="Q62" s="7"/>
      <c r="R62" s="7"/>
      <c r="S62" s="7"/>
      <c r="T62" s="7"/>
      <c r="U62" s="7"/>
      <c r="V62" s="7"/>
      <c r="W62" s="7"/>
      <c r="X62" s="7"/>
      <c r="Y62" s="7"/>
      <c r="Z62" s="7"/>
      <c r="AA62" s="7"/>
      <c r="AB62" s="7"/>
      <c r="AC62" s="7"/>
      <c r="AD62" s="7"/>
      <c r="AE62" s="7"/>
      <c r="AF62" s="7"/>
      <c r="AG62" s="7"/>
      <c r="AH62" s="7"/>
    </row>
    <row r="63" spans="1:75" ht="18" customHeight="1" thickBot="1" x14ac:dyDescent="0.4">
      <c r="A63" s="325"/>
      <c r="B63" s="321"/>
      <c r="C63" s="317"/>
      <c r="D63" s="310"/>
      <c r="E63" s="300"/>
      <c r="F63" s="401"/>
      <c r="G63" s="394" t="str">
        <f>IFERROR(INDEX(Match_Table!$B$3:$B$22, MATCH(K63, Match_Table!$A$3:$A$22, 0)), "Not Qualified")</f>
        <v>Not Qualified</v>
      </c>
      <c r="H63" s="7" t="str">
        <f t="shared" si="0"/>
        <v>AT</v>
      </c>
      <c r="I63" s="7" t="str">
        <f t="shared" si="1"/>
        <v>Not Qualified</v>
      </c>
      <c r="J63" s="7" t="str">
        <f>IF(E63 = 'Parity &amp; Living Wage Rates'!$C$2, "E1",
IF(E63 = 'Parity &amp; Living Wage Rates'!$C$3, "E2",
IF(E63 = 'Parity &amp; Living Wage Rates'!$C$4, "E3",
IF(E63 = 'Parity &amp; Living Wage Rates'!$C$5, "E4",
IF(E63 = 'Parity &amp; Living Wage Rates'!$C$6, "E5", "No_Ed_Selected")))))</f>
        <v>No_Ed_Selected</v>
      </c>
      <c r="K63" s="7" t="str">
        <f t="shared" si="2"/>
        <v>ATNot QualifiedNo_Ed_Selected</v>
      </c>
      <c r="L63" s="7"/>
      <c r="M63" s="7"/>
      <c r="N63" s="7"/>
      <c r="O63" s="7"/>
      <c r="P63" s="7"/>
      <c r="Q63" s="7"/>
      <c r="R63" s="7"/>
      <c r="S63" s="7"/>
      <c r="T63" s="7"/>
      <c r="U63" s="7"/>
      <c r="V63" s="7"/>
      <c r="W63" s="7"/>
      <c r="X63" s="7"/>
      <c r="Y63" s="7"/>
      <c r="Z63" s="7"/>
      <c r="AA63" s="7"/>
      <c r="AB63" s="7"/>
      <c r="AC63" s="7"/>
      <c r="AD63" s="7"/>
      <c r="AE63" s="7"/>
      <c r="AF63" s="7"/>
      <c r="AG63" s="7"/>
      <c r="AH63" s="7"/>
    </row>
    <row r="64" spans="1:75" s="19" customFormat="1" ht="18" customHeight="1" thickBot="1" x14ac:dyDescent="0.4">
      <c r="A64" s="325"/>
      <c r="B64" s="321"/>
      <c r="C64" s="317"/>
      <c r="D64" s="310"/>
      <c r="E64" s="300"/>
      <c r="F64" s="402"/>
      <c r="G64" s="394" t="str">
        <f>IFERROR(INDEX(Match_Table!$B$3:$B$22, MATCH(K64, Match_Table!$A$3:$A$22, 0)), "Not Qualified")</f>
        <v>Not Qualified</v>
      </c>
      <c r="H64" s="7" t="str">
        <f t="shared" si="0"/>
        <v>AT</v>
      </c>
      <c r="I64" s="7" t="str">
        <f t="shared" si="1"/>
        <v>Not Qualified</v>
      </c>
      <c r="J64" s="7" t="str">
        <f>IF(E64 = 'Parity &amp; Living Wage Rates'!$C$2, "E1",
IF(E64 = 'Parity &amp; Living Wage Rates'!$C$3, "E2",
IF(E64 = 'Parity &amp; Living Wage Rates'!$C$4, "E3",
IF(E64 = 'Parity &amp; Living Wage Rates'!$C$5, "E4",
IF(E64 = 'Parity &amp; Living Wage Rates'!$C$6, "E5", "No_Ed_Selected")))))</f>
        <v>No_Ed_Selected</v>
      </c>
      <c r="K64" s="7" t="str">
        <f t="shared" si="2"/>
        <v>ATNot QualifiedNo_Ed_Selected</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1:75" ht="18" customHeight="1" thickBot="1" x14ac:dyDescent="0.4">
      <c r="A65" s="325"/>
      <c r="B65" s="321"/>
      <c r="C65" s="317"/>
      <c r="D65" s="310"/>
      <c r="E65" s="300"/>
      <c r="F65" s="402"/>
      <c r="G65" s="394" t="str">
        <f>IFERROR(INDEX(Match_Table!$B$3:$B$22, MATCH(K65, Match_Table!$A$3:$A$22, 0)), "Not Qualified")</f>
        <v>Not Qualified</v>
      </c>
      <c r="H65" s="7" t="str">
        <f t="shared" si="0"/>
        <v>AT</v>
      </c>
      <c r="I65" s="7" t="str">
        <f t="shared" si="1"/>
        <v>Not Qualified</v>
      </c>
      <c r="J65" s="7" t="str">
        <f>IF(E65 = 'Parity &amp; Living Wage Rates'!$C$2, "E1",
IF(E65 = 'Parity &amp; Living Wage Rates'!$C$3, "E2",
IF(E65 = 'Parity &amp; Living Wage Rates'!$C$4, "E3",
IF(E65 = 'Parity &amp; Living Wage Rates'!$C$5, "E4",
IF(E65 = 'Parity &amp; Living Wage Rates'!$C$6, "E5", "No_Ed_Selected")))))</f>
        <v>No_Ed_Selected</v>
      </c>
      <c r="K65" s="7" t="str">
        <f t="shared" si="2"/>
        <v>ATNot QualifiedNo_Ed_Selected</v>
      </c>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row>
    <row r="66" spans="1:75" ht="18" customHeight="1" thickBot="1" x14ac:dyDescent="0.4">
      <c r="A66" s="325"/>
      <c r="B66" s="321"/>
      <c r="C66" s="317"/>
      <c r="D66" s="310"/>
      <c r="E66" s="300"/>
      <c r="F66" s="402"/>
      <c r="G66" s="394" t="str">
        <f>IFERROR(INDEX(Match_Table!$B$3:$B$22, MATCH(K66, Match_Table!$A$3:$A$22, 0)), "Not Qualified")</f>
        <v>Not Qualified</v>
      </c>
      <c r="H66" s="7" t="str">
        <f t="shared" si="0"/>
        <v>AT</v>
      </c>
      <c r="I66" s="7" t="str">
        <f t="shared" si="1"/>
        <v>Not Qualified</v>
      </c>
      <c r="J66" s="7" t="str">
        <f>IF(E66 = 'Parity &amp; Living Wage Rates'!$C$2, "E1",
IF(E66 = 'Parity &amp; Living Wage Rates'!$C$3, "E2",
IF(E66 = 'Parity &amp; Living Wage Rates'!$C$4, "E3",
IF(E66 = 'Parity &amp; Living Wage Rates'!$C$5, "E4",
IF(E66 = 'Parity &amp; Living Wage Rates'!$C$6, "E5", "No_Ed_Selected")))))</f>
        <v>No_Ed_Selected</v>
      </c>
      <c r="K66" s="7" t="str">
        <f t="shared" si="2"/>
        <v>ATNot QualifiedNo_Ed_Selected</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19" customFormat="1" ht="18" customHeight="1" thickBot="1" x14ac:dyDescent="0.4">
      <c r="A67" s="325"/>
      <c r="B67" s="321"/>
      <c r="C67" s="317"/>
      <c r="D67" s="310"/>
      <c r="E67" s="300"/>
      <c r="F67" s="402"/>
      <c r="G67" s="394" t="str">
        <f>IFERROR(INDEX(Match_Table!$B$3:$B$22, MATCH(K67, Match_Table!$A$3:$A$22, 0)), "Not Qualified")</f>
        <v>Not Qualified</v>
      </c>
      <c r="H67" s="7" t="str">
        <f t="shared" si="0"/>
        <v>AT</v>
      </c>
      <c r="I67" s="7" t="str">
        <f t="shared" si="1"/>
        <v>Not Qualified</v>
      </c>
      <c r="J67" s="7" t="str">
        <f>IF(E67 = 'Parity &amp; Living Wage Rates'!$C$2, "E1",
IF(E67 = 'Parity &amp; Living Wage Rates'!$C$3, "E2",
IF(E67 = 'Parity &amp; Living Wage Rates'!$C$4, "E3",
IF(E67 = 'Parity &amp; Living Wage Rates'!$C$5, "E4",
IF(E67 = 'Parity &amp; Living Wage Rates'!$C$6, "E5", "No_Ed_Selected")))))</f>
        <v>No_Ed_Selected</v>
      </c>
      <c r="K67" s="7" t="str">
        <f t="shared" si="2"/>
        <v>ATNot QualifiedNo_Ed_Selected</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1:75" s="19" customFormat="1" ht="18" customHeight="1" thickBot="1" x14ac:dyDescent="0.4">
      <c r="A68" s="325"/>
      <c r="B68" s="321"/>
      <c r="C68" s="317"/>
      <c r="D68" s="310"/>
      <c r="E68" s="300"/>
      <c r="F68" s="403"/>
      <c r="G68" s="394" t="str">
        <f>IFERROR(INDEX(Match_Table!$B$3:$B$22, MATCH(K68, Match_Table!$A$3:$A$22, 0)), "Not Qualified")</f>
        <v>Not Qualified</v>
      </c>
      <c r="H68" s="7" t="str">
        <f t="shared" si="0"/>
        <v>AT</v>
      </c>
      <c r="I68" s="7" t="str">
        <f t="shared" si="1"/>
        <v>Not Qualified</v>
      </c>
      <c r="J68" s="7" t="str">
        <f>IF(E68 = 'Parity &amp; Living Wage Rates'!$C$2, "E1",
IF(E68 = 'Parity &amp; Living Wage Rates'!$C$3, "E2",
IF(E68 = 'Parity &amp; Living Wage Rates'!$C$4, "E3",
IF(E68 = 'Parity &amp; Living Wage Rates'!$C$5, "E4",
IF(E68 = 'Parity &amp; Living Wage Rates'!$C$6, "E5", "No_Ed_Selected")))))</f>
        <v>No_Ed_Selected</v>
      </c>
      <c r="K68" s="7" t="str">
        <f t="shared" si="2"/>
        <v>ATNot QualifiedNo_Ed_Selected</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1:75" s="19" customFormat="1" ht="18" customHeight="1" thickBot="1" x14ac:dyDescent="0.4">
      <c r="A69" s="325"/>
      <c r="B69" s="321"/>
      <c r="C69" s="317"/>
      <c r="D69" s="310"/>
      <c r="E69" s="300"/>
      <c r="F69" s="400"/>
      <c r="G69" s="394" t="str">
        <f>IFERROR(INDEX(Match_Table!$B$3:$B$22, MATCH(K69, Match_Table!$A$3:$A$22, 0)), "Not Qualified")</f>
        <v>Not Qualified</v>
      </c>
      <c r="H69" s="7" t="str">
        <f t="shared" si="0"/>
        <v>AT</v>
      </c>
      <c r="I69" s="7" t="str">
        <f t="shared" si="1"/>
        <v>Not Qualified</v>
      </c>
      <c r="J69" s="7" t="str">
        <f>IF(E69 = 'Parity &amp; Living Wage Rates'!$C$2, "E1",
IF(E69 = 'Parity &amp; Living Wage Rates'!$C$3, "E2",
IF(E69 = 'Parity &amp; Living Wage Rates'!$C$4, "E3",
IF(E69 = 'Parity &amp; Living Wage Rates'!$C$5, "E4",
IF(E69 = 'Parity &amp; Living Wage Rates'!$C$6, "E5", "No_Ed_Selected")))))</f>
        <v>No_Ed_Selected</v>
      </c>
      <c r="K69" s="7" t="str">
        <f t="shared" si="2"/>
        <v>ATNot QualifiedNo_Ed_Selected</v>
      </c>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1:75" ht="18" customHeight="1" thickBot="1" x14ac:dyDescent="0.4">
      <c r="A70" s="325"/>
      <c r="B70" s="321"/>
      <c r="C70" s="317"/>
      <c r="D70" s="310"/>
      <c r="E70" s="300"/>
      <c r="F70" s="401"/>
      <c r="G70" s="394" t="str">
        <f>IFERROR(INDEX(Match_Table!$B$3:$B$22, MATCH(K70, Match_Table!$A$3:$A$22, 0)), "Not Qualified")</f>
        <v>Not Qualified</v>
      </c>
      <c r="H70" s="7" t="str">
        <f t="shared" si="0"/>
        <v>AT</v>
      </c>
      <c r="I70" s="7" t="str">
        <f t="shared" si="1"/>
        <v>Not Qualified</v>
      </c>
      <c r="J70" s="7" t="str">
        <f>IF(E70 = 'Parity &amp; Living Wage Rates'!$C$2, "E1",
IF(E70 = 'Parity &amp; Living Wage Rates'!$C$3, "E2",
IF(E70 = 'Parity &amp; Living Wage Rates'!$C$4, "E3",
IF(E70 = 'Parity &amp; Living Wage Rates'!$C$5, "E4",
IF(E70 = 'Parity &amp; Living Wage Rates'!$C$6, "E5", "No_Ed_Selected")))))</f>
        <v>No_Ed_Selected</v>
      </c>
      <c r="K70" s="7" t="str">
        <f t="shared" si="2"/>
        <v>ATNot QualifiedNo_Ed_Selected</v>
      </c>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row>
    <row r="71" spans="1:75" s="20" customFormat="1" ht="18" customHeight="1" thickBot="1" x14ac:dyDescent="0.4">
      <c r="A71" s="325"/>
      <c r="B71" s="321"/>
      <c r="C71" s="317"/>
      <c r="D71" s="310"/>
      <c r="E71" s="300"/>
      <c r="F71" s="400"/>
      <c r="G71" s="394" t="str">
        <f>IFERROR(INDEX(Match_Table!$B$3:$B$22, MATCH(K71, Match_Table!$A$3:$A$22, 0)), "Not Qualified")</f>
        <v>Not Qualified</v>
      </c>
      <c r="H71" s="7" t="str">
        <f t="shared" si="0"/>
        <v>AT</v>
      </c>
      <c r="I71" s="7" t="str">
        <f t="shared" si="1"/>
        <v>Not Qualified</v>
      </c>
      <c r="J71" s="7" t="str">
        <f>IF(E71 = 'Parity &amp; Living Wage Rates'!$C$2, "E1",
IF(E71 = 'Parity &amp; Living Wage Rates'!$C$3, "E2",
IF(E71 = 'Parity &amp; Living Wage Rates'!$C$4, "E3",
IF(E71 = 'Parity &amp; Living Wage Rates'!$C$5, "E4",
IF(E71 = 'Parity &amp; Living Wage Rates'!$C$6, "E5", "No_Ed_Selected")))))</f>
        <v>No_Ed_Selected</v>
      </c>
      <c r="K71" s="7" t="str">
        <f t="shared" si="2"/>
        <v>ATNot QualifiedNo_Ed_Selected</v>
      </c>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1:75" ht="18" customHeight="1" thickBot="1" x14ac:dyDescent="0.4">
      <c r="A72" s="325"/>
      <c r="B72" s="321"/>
      <c r="C72" s="317"/>
      <c r="D72" s="310"/>
      <c r="E72" s="300"/>
      <c r="F72" s="401"/>
      <c r="G72" s="394" t="str">
        <f>IFERROR(INDEX(Match_Table!$B$3:$B$22, MATCH(K72, Match_Table!$A$3:$A$22, 0)), "Not Qualified")</f>
        <v>Not Qualified</v>
      </c>
      <c r="H72" s="7" t="str">
        <f t="shared" si="0"/>
        <v>AT</v>
      </c>
      <c r="I72" s="7" t="str">
        <f t="shared" si="1"/>
        <v>Not Qualified</v>
      </c>
      <c r="J72" s="7" t="str">
        <f>IF(E72 = 'Parity &amp; Living Wage Rates'!$C$2, "E1",
IF(E72 = 'Parity &amp; Living Wage Rates'!$C$3, "E2",
IF(E72 = 'Parity &amp; Living Wage Rates'!$C$4, "E3",
IF(E72 = 'Parity &amp; Living Wage Rates'!$C$5, "E4",
IF(E72 = 'Parity &amp; Living Wage Rates'!$C$6, "E5", "No_Ed_Selected")))))</f>
        <v>No_Ed_Selected</v>
      </c>
      <c r="K72" s="7" t="str">
        <f t="shared" si="2"/>
        <v>ATNot QualifiedNo_Ed_Selected</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row>
    <row r="73" spans="1:75" s="19" customFormat="1" ht="18" customHeight="1" thickBot="1" x14ac:dyDescent="0.4">
      <c r="A73" s="325"/>
      <c r="B73" s="321"/>
      <c r="C73" s="317"/>
      <c r="D73" s="310"/>
      <c r="E73" s="300"/>
      <c r="F73" s="402"/>
      <c r="G73" s="394" t="str">
        <f>IFERROR(INDEX(Match_Table!$B$3:$B$22, MATCH(K73, Match_Table!$A$3:$A$22, 0)), "Not Qualified")</f>
        <v>Not Qualified</v>
      </c>
      <c r="H73" s="7" t="str">
        <f t="shared" ref="H73:H136" si="3">IF(C73 = "Lead Teacher", "LT", "AT")</f>
        <v>AT</v>
      </c>
      <c r="I73" s="7" t="str">
        <f t="shared" ref="I73:I136" si="4">IF(D73&gt;=30, "FT", IF(D73 &lt;20, "Not Qualified", "PT"))</f>
        <v>Not Qualified</v>
      </c>
      <c r="J73" s="7" t="str">
        <f>IF(E73 = 'Parity &amp; Living Wage Rates'!$C$2, "E1",
IF(E73 = 'Parity &amp; Living Wage Rates'!$C$3, "E2",
IF(E73 = 'Parity &amp; Living Wage Rates'!$C$4, "E3",
IF(E73 = 'Parity &amp; Living Wage Rates'!$C$5, "E4",
IF(E73 = 'Parity &amp; Living Wage Rates'!$C$6, "E5", "No_Ed_Selected")))))</f>
        <v>No_Ed_Selected</v>
      </c>
      <c r="K73" s="7" t="str">
        <f t="shared" ref="K73:K136" si="5">H73&amp;I73&amp;J73</f>
        <v>ATNot QualifiedNo_Ed_Selected</v>
      </c>
    </row>
    <row r="74" spans="1:75" s="19" customFormat="1" ht="18" customHeight="1" thickBot="1" x14ac:dyDescent="0.4">
      <c r="A74" s="325"/>
      <c r="B74" s="321"/>
      <c r="C74" s="317"/>
      <c r="D74" s="310"/>
      <c r="E74" s="300"/>
      <c r="F74" s="403"/>
      <c r="G74" s="394" t="str">
        <f>IFERROR(INDEX(Match_Table!$B$3:$B$22, MATCH(K74, Match_Table!$A$3:$A$22, 0)), "Not Qualified")</f>
        <v>Not Qualified</v>
      </c>
      <c r="H74" s="7" t="str">
        <f t="shared" si="3"/>
        <v>AT</v>
      </c>
      <c r="I74" s="7" t="str">
        <f t="shared" si="4"/>
        <v>Not Qualified</v>
      </c>
      <c r="J74" s="7" t="str">
        <f>IF(E74 = 'Parity &amp; Living Wage Rates'!$C$2, "E1",
IF(E74 = 'Parity &amp; Living Wage Rates'!$C$3, "E2",
IF(E74 = 'Parity &amp; Living Wage Rates'!$C$4, "E3",
IF(E74 = 'Parity &amp; Living Wage Rates'!$C$5, "E4",
IF(E74 = 'Parity &amp; Living Wage Rates'!$C$6, "E5", "No_Ed_Selected")))))</f>
        <v>No_Ed_Selected</v>
      </c>
      <c r="K74" s="7" t="str">
        <f t="shared" si="5"/>
        <v>ATNot QualifiedNo_Ed_Selected</v>
      </c>
    </row>
    <row r="75" spans="1:75" s="19" customFormat="1" ht="18" customHeight="1" thickBot="1" x14ac:dyDescent="0.4">
      <c r="A75" s="325"/>
      <c r="B75" s="321"/>
      <c r="C75" s="317"/>
      <c r="D75" s="310"/>
      <c r="E75" s="300"/>
      <c r="F75" s="400"/>
      <c r="G75" s="394" t="str">
        <f>IFERROR(INDEX(Match_Table!$B$3:$B$22, MATCH(K75, Match_Table!$A$3:$A$22, 0)), "Not Qualified")</f>
        <v>Not Qualified</v>
      </c>
      <c r="H75" s="7" t="str">
        <f t="shared" si="3"/>
        <v>AT</v>
      </c>
      <c r="I75" s="7" t="str">
        <f t="shared" si="4"/>
        <v>Not Qualified</v>
      </c>
      <c r="J75" s="7" t="str">
        <f>IF(E75 = 'Parity &amp; Living Wage Rates'!$C$2, "E1",
IF(E75 = 'Parity &amp; Living Wage Rates'!$C$3, "E2",
IF(E75 = 'Parity &amp; Living Wage Rates'!$C$4, "E3",
IF(E75 = 'Parity &amp; Living Wage Rates'!$C$5, "E4",
IF(E75 = 'Parity &amp; Living Wage Rates'!$C$6, "E5", "No_Ed_Selected")))))</f>
        <v>No_Ed_Selected</v>
      </c>
      <c r="K75" s="7" t="str">
        <f t="shared" si="5"/>
        <v>ATNot QualifiedNo_Ed_Selected</v>
      </c>
    </row>
    <row r="76" spans="1:75" ht="18" customHeight="1" thickBot="1" x14ac:dyDescent="0.4">
      <c r="A76" s="325"/>
      <c r="B76" s="321"/>
      <c r="C76" s="317"/>
      <c r="D76" s="310"/>
      <c r="E76" s="300"/>
      <c r="F76" s="401"/>
      <c r="G76" s="394" t="str">
        <f>IFERROR(INDEX(Match_Table!$B$3:$B$22, MATCH(K76, Match_Table!$A$3:$A$22, 0)), "Not Qualified")</f>
        <v>Not Qualified</v>
      </c>
      <c r="H76" s="7" t="str">
        <f t="shared" si="3"/>
        <v>AT</v>
      </c>
      <c r="I76" s="7" t="str">
        <f t="shared" si="4"/>
        <v>Not Qualified</v>
      </c>
      <c r="J76" s="7" t="str">
        <f>IF(E76 = 'Parity &amp; Living Wage Rates'!$C$2, "E1",
IF(E76 = 'Parity &amp; Living Wage Rates'!$C$3, "E2",
IF(E76 = 'Parity &amp; Living Wage Rates'!$C$4, "E3",
IF(E76 = 'Parity &amp; Living Wage Rates'!$C$5, "E4",
IF(E76 = 'Parity &amp; Living Wage Rates'!$C$6, "E5", "No_Ed_Selected")))))</f>
        <v>No_Ed_Selected</v>
      </c>
      <c r="K76" s="7" t="str">
        <f t="shared" si="5"/>
        <v>ATNot QualifiedNo_Ed_Selected</v>
      </c>
    </row>
    <row r="77" spans="1:75" s="43" customFormat="1" ht="18" customHeight="1" thickBot="1" x14ac:dyDescent="0.4">
      <c r="A77" s="325"/>
      <c r="B77" s="321"/>
      <c r="C77" s="317"/>
      <c r="D77" s="310"/>
      <c r="E77" s="300"/>
      <c r="F77" s="400"/>
      <c r="G77" s="394" t="str">
        <f>IFERROR(INDEX(Match_Table!$B$3:$B$22, MATCH(K77, Match_Table!$A$3:$A$22, 0)), "Not Qualified")</f>
        <v>Not Qualified</v>
      </c>
      <c r="H77" s="7" t="str">
        <f t="shared" si="3"/>
        <v>AT</v>
      </c>
      <c r="I77" s="7" t="str">
        <f t="shared" si="4"/>
        <v>Not Qualified</v>
      </c>
      <c r="J77" s="7" t="str">
        <f>IF(E77 = 'Parity &amp; Living Wage Rates'!$C$2, "E1",
IF(E77 = 'Parity &amp; Living Wage Rates'!$C$3, "E2",
IF(E77 = 'Parity &amp; Living Wage Rates'!$C$4, "E3",
IF(E77 = 'Parity &amp; Living Wage Rates'!$C$5, "E4",
IF(E77 = 'Parity &amp; Living Wage Rates'!$C$6, "E5", "No_Ed_Selected")))))</f>
        <v>No_Ed_Selected</v>
      </c>
      <c r="K77" s="7" t="str">
        <f t="shared" si="5"/>
        <v>ATNot QualifiedNo_Ed_Selected</v>
      </c>
    </row>
    <row r="78" spans="1:75" s="7" customFormat="1" ht="18" customHeight="1" thickBot="1" x14ac:dyDescent="0.4">
      <c r="A78" s="325"/>
      <c r="B78" s="321"/>
      <c r="C78" s="317"/>
      <c r="D78" s="310"/>
      <c r="E78" s="300"/>
      <c r="F78" s="401"/>
      <c r="G78" s="394" t="str">
        <f>IFERROR(INDEX(Match_Table!$B$3:$B$22, MATCH(K78, Match_Table!$A$3:$A$22, 0)), "Not Qualified")</f>
        <v>Not Qualified</v>
      </c>
      <c r="H78" s="7" t="str">
        <f t="shared" si="3"/>
        <v>AT</v>
      </c>
      <c r="I78" s="7" t="str">
        <f t="shared" si="4"/>
        <v>Not Qualified</v>
      </c>
      <c r="J78" s="7" t="str">
        <f>IF(E78 = 'Parity &amp; Living Wage Rates'!$C$2, "E1",
IF(E78 = 'Parity &amp; Living Wage Rates'!$C$3, "E2",
IF(E78 = 'Parity &amp; Living Wage Rates'!$C$4, "E3",
IF(E78 = 'Parity &amp; Living Wage Rates'!$C$5, "E4",
IF(E78 = 'Parity &amp; Living Wage Rates'!$C$6, "E5", "No_Ed_Selected")))))</f>
        <v>No_Ed_Selected</v>
      </c>
      <c r="K78" s="7" t="str">
        <f t="shared" si="5"/>
        <v>ATNot QualifiedNo_Ed_Selected</v>
      </c>
    </row>
    <row r="79" spans="1:75" s="19" customFormat="1" ht="18" customHeight="1" thickBot="1" x14ac:dyDescent="0.4">
      <c r="A79" s="325"/>
      <c r="B79" s="321"/>
      <c r="C79" s="317"/>
      <c r="D79" s="310"/>
      <c r="E79" s="300"/>
      <c r="F79" s="402"/>
      <c r="G79" s="394" t="str">
        <f>IFERROR(INDEX(Match_Table!$B$3:$B$22, MATCH(K79, Match_Table!$A$3:$A$22, 0)), "Not Qualified")</f>
        <v>Not Qualified</v>
      </c>
      <c r="H79" s="7" t="str">
        <f t="shared" si="3"/>
        <v>AT</v>
      </c>
      <c r="I79" s="7" t="str">
        <f t="shared" si="4"/>
        <v>Not Qualified</v>
      </c>
      <c r="J79" s="7" t="str">
        <f>IF(E79 = 'Parity &amp; Living Wage Rates'!$C$2, "E1",
IF(E79 = 'Parity &amp; Living Wage Rates'!$C$3, "E2",
IF(E79 = 'Parity &amp; Living Wage Rates'!$C$4, "E3",
IF(E79 = 'Parity &amp; Living Wage Rates'!$C$5, "E4",
IF(E79 = 'Parity &amp; Living Wage Rates'!$C$6, "E5", "No_Ed_Selected")))))</f>
        <v>No_Ed_Selected</v>
      </c>
      <c r="K79" s="7" t="str">
        <f t="shared" si="5"/>
        <v>ATNot QualifiedNo_Ed_Selected</v>
      </c>
    </row>
    <row r="80" spans="1:75" ht="18" customHeight="1" thickBot="1" x14ac:dyDescent="0.4">
      <c r="A80" s="325"/>
      <c r="B80" s="321"/>
      <c r="C80" s="317"/>
      <c r="D80" s="310"/>
      <c r="E80" s="300"/>
      <c r="F80" s="401"/>
      <c r="G80" s="394" t="str">
        <f>IFERROR(INDEX(Match_Table!$B$3:$B$22, MATCH(K80, Match_Table!$A$3:$A$22, 0)), "Not Qualified")</f>
        <v>Not Qualified</v>
      </c>
      <c r="H80" s="7" t="str">
        <f t="shared" si="3"/>
        <v>AT</v>
      </c>
      <c r="I80" s="7" t="str">
        <f t="shared" si="4"/>
        <v>Not Qualified</v>
      </c>
      <c r="J80" s="7" t="str">
        <f>IF(E80 = 'Parity &amp; Living Wage Rates'!$C$2, "E1",
IF(E80 = 'Parity &amp; Living Wage Rates'!$C$3, "E2",
IF(E80 = 'Parity &amp; Living Wage Rates'!$C$4, "E3",
IF(E80 = 'Parity &amp; Living Wage Rates'!$C$5, "E4",
IF(E80 = 'Parity &amp; Living Wage Rates'!$C$6, "E5", "No_Ed_Selected")))))</f>
        <v>No_Ed_Selected</v>
      </c>
      <c r="K80" s="7" t="str">
        <f t="shared" si="5"/>
        <v>ATNot QualifiedNo_Ed_Selected</v>
      </c>
    </row>
    <row r="81" spans="1:11" s="19" customFormat="1" ht="18" customHeight="1" thickBot="1" x14ac:dyDescent="0.4">
      <c r="A81" s="325"/>
      <c r="B81" s="321"/>
      <c r="C81" s="317"/>
      <c r="D81" s="310"/>
      <c r="E81" s="300"/>
      <c r="F81" s="402"/>
      <c r="G81" s="394" t="str">
        <f>IFERROR(INDEX(Match_Table!$B$3:$B$22, MATCH(K81, Match_Table!$A$3:$A$22, 0)), "Not Qualified")</f>
        <v>Not Qualified</v>
      </c>
      <c r="H81" s="7" t="str">
        <f t="shared" si="3"/>
        <v>AT</v>
      </c>
      <c r="I81" s="7" t="str">
        <f t="shared" si="4"/>
        <v>Not Qualified</v>
      </c>
      <c r="J81" s="7" t="str">
        <f>IF(E81 = 'Parity &amp; Living Wage Rates'!$C$2, "E1",
IF(E81 = 'Parity &amp; Living Wage Rates'!$C$3, "E2",
IF(E81 = 'Parity &amp; Living Wage Rates'!$C$4, "E3",
IF(E81 = 'Parity &amp; Living Wage Rates'!$C$5, "E4",
IF(E81 = 'Parity &amp; Living Wage Rates'!$C$6, "E5", "No_Ed_Selected")))))</f>
        <v>No_Ed_Selected</v>
      </c>
      <c r="K81" s="7" t="str">
        <f t="shared" si="5"/>
        <v>ATNot QualifiedNo_Ed_Selected</v>
      </c>
    </row>
    <row r="82" spans="1:11" s="19" customFormat="1" ht="18" customHeight="1" thickBot="1" x14ac:dyDescent="0.4">
      <c r="A82" s="325"/>
      <c r="B82" s="321"/>
      <c r="C82" s="317"/>
      <c r="D82" s="310"/>
      <c r="E82" s="300"/>
      <c r="F82" s="402"/>
      <c r="G82" s="394" t="str">
        <f>IFERROR(INDEX(Match_Table!$B$3:$B$22, MATCH(K82, Match_Table!$A$3:$A$22, 0)), "Not Qualified")</f>
        <v>Not Qualified</v>
      </c>
      <c r="H82" s="7" t="str">
        <f t="shared" si="3"/>
        <v>AT</v>
      </c>
      <c r="I82" s="7" t="str">
        <f t="shared" si="4"/>
        <v>Not Qualified</v>
      </c>
      <c r="J82" s="7" t="str">
        <f>IF(E82 = 'Parity &amp; Living Wage Rates'!$C$2, "E1",
IF(E82 = 'Parity &amp; Living Wage Rates'!$C$3, "E2",
IF(E82 = 'Parity &amp; Living Wage Rates'!$C$4, "E3",
IF(E82 = 'Parity &amp; Living Wage Rates'!$C$5, "E4",
IF(E82 = 'Parity &amp; Living Wage Rates'!$C$6, "E5", "No_Ed_Selected")))))</f>
        <v>No_Ed_Selected</v>
      </c>
      <c r="K82" s="7" t="str">
        <f t="shared" si="5"/>
        <v>ATNot QualifiedNo_Ed_Selected</v>
      </c>
    </row>
    <row r="83" spans="1:11" s="19" customFormat="1" ht="18" customHeight="1" thickBot="1" x14ac:dyDescent="0.4">
      <c r="A83" s="325"/>
      <c r="B83" s="321"/>
      <c r="C83" s="317"/>
      <c r="D83" s="310"/>
      <c r="E83" s="300"/>
      <c r="F83" s="402"/>
      <c r="G83" s="394" t="str">
        <f>IFERROR(INDEX(Match_Table!$B$3:$B$22, MATCH(K83, Match_Table!$A$3:$A$22, 0)), "Not Qualified")</f>
        <v>Not Qualified</v>
      </c>
      <c r="H83" s="7" t="str">
        <f t="shared" si="3"/>
        <v>AT</v>
      </c>
      <c r="I83" s="7" t="str">
        <f t="shared" si="4"/>
        <v>Not Qualified</v>
      </c>
      <c r="J83" s="7" t="str">
        <f>IF(E83 = 'Parity &amp; Living Wage Rates'!$C$2, "E1",
IF(E83 = 'Parity &amp; Living Wage Rates'!$C$3, "E2",
IF(E83 = 'Parity &amp; Living Wage Rates'!$C$4, "E3",
IF(E83 = 'Parity &amp; Living Wage Rates'!$C$5, "E4",
IF(E83 = 'Parity &amp; Living Wage Rates'!$C$6, "E5", "No_Ed_Selected")))))</f>
        <v>No_Ed_Selected</v>
      </c>
      <c r="K83" s="7" t="str">
        <f t="shared" si="5"/>
        <v>ATNot QualifiedNo_Ed_Selected</v>
      </c>
    </row>
    <row r="84" spans="1:11" s="19" customFormat="1" ht="18" customHeight="1" thickBot="1" x14ac:dyDescent="0.4">
      <c r="A84" s="325"/>
      <c r="B84" s="321"/>
      <c r="C84" s="317"/>
      <c r="D84" s="310"/>
      <c r="E84" s="300"/>
      <c r="F84" s="402"/>
      <c r="G84" s="394" t="str">
        <f>IFERROR(INDEX(Match_Table!$B$3:$B$22, MATCH(K84, Match_Table!$A$3:$A$22, 0)), "Not Qualified")</f>
        <v>Not Qualified</v>
      </c>
      <c r="H84" s="7" t="str">
        <f t="shared" si="3"/>
        <v>AT</v>
      </c>
      <c r="I84" s="7" t="str">
        <f t="shared" si="4"/>
        <v>Not Qualified</v>
      </c>
      <c r="J84" s="7" t="str">
        <f>IF(E84 = 'Parity &amp; Living Wage Rates'!$C$2, "E1",
IF(E84 = 'Parity &amp; Living Wage Rates'!$C$3, "E2",
IF(E84 = 'Parity &amp; Living Wage Rates'!$C$4, "E3",
IF(E84 = 'Parity &amp; Living Wage Rates'!$C$5, "E4",
IF(E84 = 'Parity &amp; Living Wage Rates'!$C$6, "E5", "No_Ed_Selected")))))</f>
        <v>No_Ed_Selected</v>
      </c>
      <c r="K84" s="7" t="str">
        <f t="shared" si="5"/>
        <v>ATNot QualifiedNo_Ed_Selected</v>
      </c>
    </row>
    <row r="85" spans="1:11" s="19" customFormat="1" ht="18" customHeight="1" thickBot="1" x14ac:dyDescent="0.4">
      <c r="A85" s="325"/>
      <c r="B85" s="321"/>
      <c r="C85" s="317"/>
      <c r="D85" s="310"/>
      <c r="E85" s="300"/>
      <c r="F85" s="402"/>
      <c r="G85" s="394" t="str">
        <f>IFERROR(INDEX(Match_Table!$B$3:$B$22, MATCH(K85, Match_Table!$A$3:$A$22, 0)), "Not Qualified")</f>
        <v>Not Qualified</v>
      </c>
      <c r="H85" s="7" t="str">
        <f t="shared" si="3"/>
        <v>AT</v>
      </c>
      <c r="I85" s="7" t="str">
        <f t="shared" si="4"/>
        <v>Not Qualified</v>
      </c>
      <c r="J85" s="7" t="str">
        <f>IF(E85 = 'Parity &amp; Living Wage Rates'!$C$2, "E1",
IF(E85 = 'Parity &amp; Living Wage Rates'!$C$3, "E2",
IF(E85 = 'Parity &amp; Living Wage Rates'!$C$4, "E3",
IF(E85 = 'Parity &amp; Living Wage Rates'!$C$5, "E4",
IF(E85 = 'Parity &amp; Living Wage Rates'!$C$6, "E5", "No_Ed_Selected")))))</f>
        <v>No_Ed_Selected</v>
      </c>
      <c r="K85" s="7" t="str">
        <f t="shared" si="5"/>
        <v>ATNot QualifiedNo_Ed_Selected</v>
      </c>
    </row>
    <row r="86" spans="1:11" s="19" customFormat="1" ht="18" customHeight="1" thickBot="1" x14ac:dyDescent="0.4">
      <c r="A86" s="325"/>
      <c r="B86" s="321"/>
      <c r="C86" s="317"/>
      <c r="D86" s="310"/>
      <c r="E86" s="300"/>
      <c r="F86" s="402"/>
      <c r="G86" s="394" t="str">
        <f>IFERROR(INDEX(Match_Table!$B$3:$B$22, MATCH(K86, Match_Table!$A$3:$A$22, 0)), "Not Qualified")</f>
        <v>Not Qualified</v>
      </c>
      <c r="H86" s="7" t="str">
        <f t="shared" si="3"/>
        <v>AT</v>
      </c>
      <c r="I86" s="7" t="str">
        <f t="shared" si="4"/>
        <v>Not Qualified</v>
      </c>
      <c r="J86" s="7" t="str">
        <f>IF(E86 = 'Parity &amp; Living Wage Rates'!$C$2, "E1",
IF(E86 = 'Parity &amp; Living Wage Rates'!$C$3, "E2",
IF(E86 = 'Parity &amp; Living Wage Rates'!$C$4, "E3",
IF(E86 = 'Parity &amp; Living Wage Rates'!$C$5, "E4",
IF(E86 = 'Parity &amp; Living Wage Rates'!$C$6, "E5", "No_Ed_Selected")))))</f>
        <v>No_Ed_Selected</v>
      </c>
      <c r="K86" s="7" t="str">
        <f t="shared" si="5"/>
        <v>ATNot QualifiedNo_Ed_Selected</v>
      </c>
    </row>
    <row r="87" spans="1:11" s="19" customFormat="1" ht="18" customHeight="1" thickBot="1" x14ac:dyDescent="0.4">
      <c r="A87" s="325"/>
      <c r="B87" s="321"/>
      <c r="C87" s="317"/>
      <c r="D87" s="310"/>
      <c r="E87" s="300"/>
      <c r="F87" s="402"/>
      <c r="G87" s="394" t="str">
        <f>IFERROR(INDEX(Match_Table!$B$3:$B$22, MATCH(K87, Match_Table!$A$3:$A$22, 0)), "Not Qualified")</f>
        <v>Not Qualified</v>
      </c>
      <c r="H87" s="7" t="str">
        <f t="shared" si="3"/>
        <v>AT</v>
      </c>
      <c r="I87" s="7" t="str">
        <f t="shared" si="4"/>
        <v>Not Qualified</v>
      </c>
      <c r="J87" s="7" t="str">
        <f>IF(E87 = 'Parity &amp; Living Wage Rates'!$C$2, "E1",
IF(E87 = 'Parity &amp; Living Wage Rates'!$C$3, "E2",
IF(E87 = 'Parity &amp; Living Wage Rates'!$C$4, "E3",
IF(E87 = 'Parity &amp; Living Wage Rates'!$C$5, "E4",
IF(E87 = 'Parity &amp; Living Wage Rates'!$C$6, "E5", "No_Ed_Selected")))))</f>
        <v>No_Ed_Selected</v>
      </c>
      <c r="K87" s="7" t="str">
        <f t="shared" si="5"/>
        <v>ATNot QualifiedNo_Ed_Selected</v>
      </c>
    </row>
    <row r="88" spans="1:11" s="19" customFormat="1" ht="18" customHeight="1" thickBot="1" x14ac:dyDescent="0.4">
      <c r="A88" s="325"/>
      <c r="B88" s="321"/>
      <c r="C88" s="317"/>
      <c r="D88" s="310"/>
      <c r="E88" s="300"/>
      <c r="F88" s="402"/>
      <c r="G88" s="394" t="str">
        <f>IFERROR(INDEX(Match_Table!$B$3:$B$22, MATCH(K88, Match_Table!$A$3:$A$22, 0)), "Not Qualified")</f>
        <v>Not Qualified</v>
      </c>
      <c r="H88" s="7" t="str">
        <f t="shared" si="3"/>
        <v>AT</v>
      </c>
      <c r="I88" s="7" t="str">
        <f t="shared" si="4"/>
        <v>Not Qualified</v>
      </c>
      <c r="J88" s="7" t="str">
        <f>IF(E88 = 'Parity &amp; Living Wage Rates'!$C$2, "E1",
IF(E88 = 'Parity &amp; Living Wage Rates'!$C$3, "E2",
IF(E88 = 'Parity &amp; Living Wage Rates'!$C$4, "E3",
IF(E88 = 'Parity &amp; Living Wage Rates'!$C$5, "E4",
IF(E88 = 'Parity &amp; Living Wage Rates'!$C$6, "E5", "No_Ed_Selected")))))</f>
        <v>No_Ed_Selected</v>
      </c>
      <c r="K88" s="7" t="str">
        <f t="shared" si="5"/>
        <v>ATNot QualifiedNo_Ed_Selected</v>
      </c>
    </row>
    <row r="89" spans="1:11" s="19" customFormat="1" ht="18" customHeight="1" thickBot="1" x14ac:dyDescent="0.4">
      <c r="A89" s="325"/>
      <c r="B89" s="321"/>
      <c r="C89" s="317"/>
      <c r="D89" s="310"/>
      <c r="E89" s="300"/>
      <c r="F89" s="402"/>
      <c r="G89" s="394" t="str">
        <f>IFERROR(INDEX(Match_Table!$B$3:$B$22, MATCH(K89, Match_Table!$A$3:$A$22, 0)), "Not Qualified")</f>
        <v>Not Qualified</v>
      </c>
      <c r="H89" s="7" t="str">
        <f t="shared" si="3"/>
        <v>AT</v>
      </c>
      <c r="I89" s="7" t="str">
        <f t="shared" si="4"/>
        <v>Not Qualified</v>
      </c>
      <c r="J89" s="7" t="str">
        <f>IF(E89 = 'Parity &amp; Living Wage Rates'!$C$2, "E1",
IF(E89 = 'Parity &amp; Living Wage Rates'!$C$3, "E2",
IF(E89 = 'Parity &amp; Living Wage Rates'!$C$4, "E3",
IF(E89 = 'Parity &amp; Living Wage Rates'!$C$5, "E4",
IF(E89 = 'Parity &amp; Living Wage Rates'!$C$6, "E5", "No_Ed_Selected")))))</f>
        <v>No_Ed_Selected</v>
      </c>
      <c r="K89" s="7" t="str">
        <f t="shared" si="5"/>
        <v>ATNot QualifiedNo_Ed_Selected</v>
      </c>
    </row>
    <row r="90" spans="1:11" s="19" customFormat="1" ht="18" customHeight="1" thickBot="1" x14ac:dyDescent="0.4">
      <c r="A90" s="325"/>
      <c r="B90" s="321"/>
      <c r="C90" s="317"/>
      <c r="D90" s="310"/>
      <c r="E90" s="300"/>
      <c r="F90" s="402"/>
      <c r="G90" s="394" t="str">
        <f>IFERROR(INDEX(Match_Table!$B$3:$B$22, MATCH(K90, Match_Table!$A$3:$A$22, 0)), "Not Qualified")</f>
        <v>Not Qualified</v>
      </c>
      <c r="H90" s="7" t="str">
        <f t="shared" si="3"/>
        <v>AT</v>
      </c>
      <c r="I90" s="7" t="str">
        <f t="shared" si="4"/>
        <v>Not Qualified</v>
      </c>
      <c r="J90" s="7" t="str">
        <f>IF(E90 = 'Parity &amp; Living Wage Rates'!$C$2, "E1",
IF(E90 = 'Parity &amp; Living Wage Rates'!$C$3, "E2",
IF(E90 = 'Parity &amp; Living Wage Rates'!$C$4, "E3",
IF(E90 = 'Parity &amp; Living Wage Rates'!$C$5, "E4",
IF(E90 = 'Parity &amp; Living Wage Rates'!$C$6, "E5", "No_Ed_Selected")))))</f>
        <v>No_Ed_Selected</v>
      </c>
      <c r="K90" s="7" t="str">
        <f t="shared" si="5"/>
        <v>ATNot QualifiedNo_Ed_Selected</v>
      </c>
    </row>
    <row r="91" spans="1:11" s="19" customFormat="1" ht="18" customHeight="1" thickBot="1" x14ac:dyDescent="0.4">
      <c r="A91" s="325"/>
      <c r="B91" s="321"/>
      <c r="C91" s="317"/>
      <c r="D91" s="310"/>
      <c r="E91" s="300"/>
      <c r="F91" s="402"/>
      <c r="G91" s="394" t="str">
        <f>IFERROR(INDEX(Match_Table!$B$3:$B$22, MATCH(K91, Match_Table!$A$3:$A$22, 0)), "Not Qualified")</f>
        <v>Not Qualified</v>
      </c>
      <c r="H91" s="7" t="str">
        <f t="shared" si="3"/>
        <v>AT</v>
      </c>
      <c r="I91" s="7" t="str">
        <f t="shared" si="4"/>
        <v>Not Qualified</v>
      </c>
      <c r="J91" s="7" t="str">
        <f>IF(E91 = 'Parity &amp; Living Wage Rates'!$C$2, "E1",
IF(E91 = 'Parity &amp; Living Wage Rates'!$C$3, "E2",
IF(E91 = 'Parity &amp; Living Wage Rates'!$C$4, "E3",
IF(E91 = 'Parity &amp; Living Wage Rates'!$C$5, "E4",
IF(E91 = 'Parity &amp; Living Wage Rates'!$C$6, "E5", "No_Ed_Selected")))))</f>
        <v>No_Ed_Selected</v>
      </c>
      <c r="K91" s="7" t="str">
        <f t="shared" si="5"/>
        <v>ATNot QualifiedNo_Ed_Selected</v>
      </c>
    </row>
    <row r="92" spans="1:11" s="19" customFormat="1" ht="18" customHeight="1" thickBot="1" x14ac:dyDescent="0.4">
      <c r="A92" s="325"/>
      <c r="B92" s="321"/>
      <c r="C92" s="317"/>
      <c r="D92" s="310"/>
      <c r="E92" s="300"/>
      <c r="F92" s="402"/>
      <c r="G92" s="394" t="str">
        <f>IFERROR(INDEX(Match_Table!$B$3:$B$22, MATCH(K92, Match_Table!$A$3:$A$22, 0)), "Not Qualified")</f>
        <v>Not Qualified</v>
      </c>
      <c r="H92" s="7" t="str">
        <f t="shared" si="3"/>
        <v>AT</v>
      </c>
      <c r="I92" s="7" t="str">
        <f t="shared" si="4"/>
        <v>Not Qualified</v>
      </c>
      <c r="J92" s="7" t="str">
        <f>IF(E92 = 'Parity &amp; Living Wage Rates'!$C$2, "E1",
IF(E92 = 'Parity &amp; Living Wage Rates'!$C$3, "E2",
IF(E92 = 'Parity &amp; Living Wage Rates'!$C$4, "E3",
IF(E92 = 'Parity &amp; Living Wage Rates'!$C$5, "E4",
IF(E92 = 'Parity &amp; Living Wage Rates'!$C$6, "E5", "No_Ed_Selected")))))</f>
        <v>No_Ed_Selected</v>
      </c>
      <c r="K92" s="7" t="str">
        <f t="shared" si="5"/>
        <v>ATNot QualifiedNo_Ed_Selected</v>
      </c>
    </row>
    <row r="93" spans="1:11" s="19" customFormat="1" ht="18" customHeight="1" thickBot="1" x14ac:dyDescent="0.4">
      <c r="A93" s="325"/>
      <c r="B93" s="321"/>
      <c r="C93" s="317"/>
      <c r="D93" s="310"/>
      <c r="E93" s="300"/>
      <c r="F93" s="402"/>
      <c r="G93" s="394" t="str">
        <f>IFERROR(INDEX(Match_Table!$B$3:$B$22, MATCH(K93, Match_Table!$A$3:$A$22, 0)), "Not Qualified")</f>
        <v>Not Qualified</v>
      </c>
      <c r="H93" s="7" t="str">
        <f t="shared" si="3"/>
        <v>AT</v>
      </c>
      <c r="I93" s="7" t="str">
        <f t="shared" si="4"/>
        <v>Not Qualified</v>
      </c>
      <c r="J93" s="7" t="str">
        <f>IF(E93 = 'Parity &amp; Living Wage Rates'!$C$2, "E1",
IF(E93 = 'Parity &amp; Living Wage Rates'!$C$3, "E2",
IF(E93 = 'Parity &amp; Living Wage Rates'!$C$4, "E3",
IF(E93 = 'Parity &amp; Living Wage Rates'!$C$5, "E4",
IF(E93 = 'Parity &amp; Living Wage Rates'!$C$6, "E5", "No_Ed_Selected")))))</f>
        <v>No_Ed_Selected</v>
      </c>
      <c r="K93" s="7" t="str">
        <f t="shared" si="5"/>
        <v>ATNot QualifiedNo_Ed_Selected</v>
      </c>
    </row>
    <row r="94" spans="1:11" s="19" customFormat="1" ht="18" customHeight="1" thickBot="1" x14ac:dyDescent="0.4">
      <c r="A94" s="325"/>
      <c r="B94" s="321"/>
      <c r="C94" s="317"/>
      <c r="D94" s="310"/>
      <c r="E94" s="300"/>
      <c r="F94" s="402"/>
      <c r="G94" s="394" t="str">
        <f>IFERROR(INDEX(Match_Table!$B$3:$B$22, MATCH(K94, Match_Table!$A$3:$A$22, 0)), "Not Qualified")</f>
        <v>Not Qualified</v>
      </c>
      <c r="H94" s="7" t="str">
        <f t="shared" si="3"/>
        <v>AT</v>
      </c>
      <c r="I94" s="7" t="str">
        <f t="shared" si="4"/>
        <v>Not Qualified</v>
      </c>
      <c r="J94" s="7" t="str">
        <f>IF(E94 = 'Parity &amp; Living Wage Rates'!$C$2, "E1",
IF(E94 = 'Parity &amp; Living Wage Rates'!$C$3, "E2",
IF(E94 = 'Parity &amp; Living Wage Rates'!$C$4, "E3",
IF(E94 = 'Parity &amp; Living Wage Rates'!$C$5, "E4",
IF(E94 = 'Parity &amp; Living Wage Rates'!$C$6, "E5", "No_Ed_Selected")))))</f>
        <v>No_Ed_Selected</v>
      </c>
      <c r="K94" s="7" t="str">
        <f t="shared" si="5"/>
        <v>ATNot QualifiedNo_Ed_Selected</v>
      </c>
    </row>
    <row r="95" spans="1:11" s="19" customFormat="1" ht="18" customHeight="1" thickBot="1" x14ac:dyDescent="0.4">
      <c r="A95" s="325"/>
      <c r="B95" s="321"/>
      <c r="C95" s="317"/>
      <c r="D95" s="310"/>
      <c r="E95" s="300"/>
      <c r="F95" s="402"/>
      <c r="G95" s="394" t="str">
        <f>IFERROR(INDEX(Match_Table!$B$3:$B$22, MATCH(K95, Match_Table!$A$3:$A$22, 0)), "Not Qualified")</f>
        <v>Not Qualified</v>
      </c>
      <c r="H95" s="7" t="str">
        <f t="shared" si="3"/>
        <v>AT</v>
      </c>
      <c r="I95" s="7" t="str">
        <f t="shared" si="4"/>
        <v>Not Qualified</v>
      </c>
      <c r="J95" s="7" t="str">
        <f>IF(E95 = 'Parity &amp; Living Wage Rates'!$C$2, "E1",
IF(E95 = 'Parity &amp; Living Wage Rates'!$C$3, "E2",
IF(E95 = 'Parity &amp; Living Wage Rates'!$C$4, "E3",
IF(E95 = 'Parity &amp; Living Wage Rates'!$C$5, "E4",
IF(E95 = 'Parity &amp; Living Wage Rates'!$C$6, "E5", "No_Ed_Selected")))))</f>
        <v>No_Ed_Selected</v>
      </c>
      <c r="K95" s="7" t="str">
        <f t="shared" si="5"/>
        <v>ATNot QualifiedNo_Ed_Selected</v>
      </c>
    </row>
    <row r="96" spans="1:11" s="19" customFormat="1" ht="18" customHeight="1" thickBot="1" x14ac:dyDescent="0.4">
      <c r="A96" s="325"/>
      <c r="B96" s="321"/>
      <c r="C96" s="317"/>
      <c r="D96" s="310"/>
      <c r="E96" s="300"/>
      <c r="F96" s="402"/>
      <c r="G96" s="394" t="str">
        <f>IFERROR(INDEX(Match_Table!$B$3:$B$22, MATCH(K96, Match_Table!$A$3:$A$22, 0)), "Not Qualified")</f>
        <v>Not Qualified</v>
      </c>
      <c r="H96" s="7" t="str">
        <f t="shared" si="3"/>
        <v>AT</v>
      </c>
      <c r="I96" s="7" t="str">
        <f t="shared" si="4"/>
        <v>Not Qualified</v>
      </c>
      <c r="J96" s="7" t="str">
        <f>IF(E96 = 'Parity &amp; Living Wage Rates'!$C$2, "E1",
IF(E96 = 'Parity &amp; Living Wage Rates'!$C$3, "E2",
IF(E96 = 'Parity &amp; Living Wage Rates'!$C$4, "E3",
IF(E96 = 'Parity &amp; Living Wage Rates'!$C$5, "E4",
IF(E96 = 'Parity &amp; Living Wage Rates'!$C$6, "E5", "No_Ed_Selected")))))</f>
        <v>No_Ed_Selected</v>
      </c>
      <c r="K96" s="7" t="str">
        <f t="shared" si="5"/>
        <v>ATNot QualifiedNo_Ed_Selected</v>
      </c>
    </row>
    <row r="97" spans="1:11" s="19" customFormat="1" ht="18" customHeight="1" thickBot="1" x14ac:dyDescent="0.4">
      <c r="A97" s="325"/>
      <c r="B97" s="321"/>
      <c r="C97" s="317"/>
      <c r="D97" s="310"/>
      <c r="E97" s="300"/>
      <c r="F97" s="402"/>
      <c r="G97" s="394" t="str">
        <f>IFERROR(INDEX(Match_Table!$B$3:$B$22, MATCH(K97, Match_Table!$A$3:$A$22, 0)), "Not Qualified")</f>
        <v>Not Qualified</v>
      </c>
      <c r="H97" s="7" t="str">
        <f t="shared" si="3"/>
        <v>AT</v>
      </c>
      <c r="I97" s="7" t="str">
        <f t="shared" si="4"/>
        <v>Not Qualified</v>
      </c>
      <c r="J97" s="7" t="str">
        <f>IF(E97 = 'Parity &amp; Living Wage Rates'!$C$2, "E1",
IF(E97 = 'Parity &amp; Living Wage Rates'!$C$3, "E2",
IF(E97 = 'Parity &amp; Living Wage Rates'!$C$4, "E3",
IF(E97 = 'Parity &amp; Living Wage Rates'!$C$5, "E4",
IF(E97 = 'Parity &amp; Living Wage Rates'!$C$6, "E5", "No_Ed_Selected")))))</f>
        <v>No_Ed_Selected</v>
      </c>
      <c r="K97" s="7" t="str">
        <f t="shared" si="5"/>
        <v>ATNot QualifiedNo_Ed_Selected</v>
      </c>
    </row>
    <row r="98" spans="1:11" s="19" customFormat="1" ht="18" customHeight="1" thickBot="1" x14ac:dyDescent="0.4">
      <c r="A98" s="325"/>
      <c r="B98" s="321"/>
      <c r="C98" s="317"/>
      <c r="D98" s="310"/>
      <c r="E98" s="300"/>
      <c r="F98" s="402"/>
      <c r="G98" s="394" t="str">
        <f>IFERROR(INDEX(Match_Table!$B$3:$B$22, MATCH(K98, Match_Table!$A$3:$A$22, 0)), "Not Qualified")</f>
        <v>Not Qualified</v>
      </c>
      <c r="H98" s="7" t="str">
        <f t="shared" si="3"/>
        <v>AT</v>
      </c>
      <c r="I98" s="7" t="str">
        <f t="shared" si="4"/>
        <v>Not Qualified</v>
      </c>
      <c r="J98" s="7" t="str">
        <f>IF(E98 = 'Parity &amp; Living Wage Rates'!$C$2, "E1",
IF(E98 = 'Parity &amp; Living Wage Rates'!$C$3, "E2",
IF(E98 = 'Parity &amp; Living Wage Rates'!$C$4, "E3",
IF(E98 = 'Parity &amp; Living Wage Rates'!$C$5, "E4",
IF(E98 = 'Parity &amp; Living Wage Rates'!$C$6, "E5", "No_Ed_Selected")))))</f>
        <v>No_Ed_Selected</v>
      </c>
      <c r="K98" s="7" t="str">
        <f t="shared" si="5"/>
        <v>ATNot QualifiedNo_Ed_Selected</v>
      </c>
    </row>
    <row r="99" spans="1:11" s="19" customFormat="1" ht="18" customHeight="1" thickBot="1" x14ac:dyDescent="0.4">
      <c r="A99" s="325"/>
      <c r="B99" s="321"/>
      <c r="C99" s="317"/>
      <c r="D99" s="310"/>
      <c r="E99" s="300"/>
      <c r="F99" s="402"/>
      <c r="G99" s="394" t="str">
        <f>IFERROR(INDEX(Match_Table!$B$3:$B$22, MATCH(K99, Match_Table!$A$3:$A$22, 0)), "Not Qualified")</f>
        <v>Not Qualified</v>
      </c>
      <c r="H99" s="7" t="str">
        <f t="shared" si="3"/>
        <v>AT</v>
      </c>
      <c r="I99" s="7" t="str">
        <f t="shared" si="4"/>
        <v>Not Qualified</v>
      </c>
      <c r="J99" s="7" t="str">
        <f>IF(E99 = 'Parity &amp; Living Wage Rates'!$C$2, "E1",
IF(E99 = 'Parity &amp; Living Wage Rates'!$C$3, "E2",
IF(E99 = 'Parity &amp; Living Wage Rates'!$C$4, "E3",
IF(E99 = 'Parity &amp; Living Wage Rates'!$C$5, "E4",
IF(E99 = 'Parity &amp; Living Wage Rates'!$C$6, "E5", "No_Ed_Selected")))))</f>
        <v>No_Ed_Selected</v>
      </c>
      <c r="K99" s="7" t="str">
        <f t="shared" si="5"/>
        <v>ATNot QualifiedNo_Ed_Selected</v>
      </c>
    </row>
    <row r="100" spans="1:11" s="19" customFormat="1" ht="18" customHeight="1" thickBot="1" x14ac:dyDescent="0.4">
      <c r="A100" s="325"/>
      <c r="B100" s="321"/>
      <c r="C100" s="317"/>
      <c r="D100" s="310"/>
      <c r="E100" s="300"/>
      <c r="F100" s="402"/>
      <c r="G100" s="394" t="str">
        <f>IFERROR(INDEX(Match_Table!$B$3:$B$22, MATCH(K100, Match_Table!$A$3:$A$22, 0)), "Not Qualified")</f>
        <v>Not Qualified</v>
      </c>
      <c r="H100" s="7" t="str">
        <f t="shared" si="3"/>
        <v>AT</v>
      </c>
      <c r="I100" s="7" t="str">
        <f t="shared" si="4"/>
        <v>Not Qualified</v>
      </c>
      <c r="J100" s="7" t="str">
        <f>IF(E100 = 'Parity &amp; Living Wage Rates'!$C$2, "E1",
IF(E100 = 'Parity &amp; Living Wage Rates'!$C$3, "E2",
IF(E100 = 'Parity &amp; Living Wage Rates'!$C$4, "E3",
IF(E100 = 'Parity &amp; Living Wage Rates'!$C$5, "E4",
IF(E100 = 'Parity &amp; Living Wage Rates'!$C$6, "E5", "No_Ed_Selected")))))</f>
        <v>No_Ed_Selected</v>
      </c>
      <c r="K100" s="7" t="str">
        <f t="shared" si="5"/>
        <v>ATNot QualifiedNo_Ed_Selected</v>
      </c>
    </row>
    <row r="101" spans="1:11" s="19" customFormat="1" ht="18" customHeight="1" thickBot="1" x14ac:dyDescent="0.4">
      <c r="A101" s="325"/>
      <c r="B101" s="321"/>
      <c r="C101" s="317"/>
      <c r="D101" s="310"/>
      <c r="E101" s="300"/>
      <c r="F101" s="402"/>
      <c r="G101" s="394" t="str">
        <f>IFERROR(INDEX(Match_Table!$B$3:$B$22, MATCH(K101, Match_Table!$A$3:$A$22, 0)), "Not Qualified")</f>
        <v>Not Qualified</v>
      </c>
      <c r="H101" s="7" t="str">
        <f t="shared" si="3"/>
        <v>AT</v>
      </c>
      <c r="I101" s="7" t="str">
        <f t="shared" si="4"/>
        <v>Not Qualified</v>
      </c>
      <c r="J101" s="7" t="str">
        <f>IF(E101 = 'Parity &amp; Living Wage Rates'!$C$2, "E1",
IF(E101 = 'Parity &amp; Living Wage Rates'!$C$3, "E2",
IF(E101 = 'Parity &amp; Living Wage Rates'!$C$4, "E3",
IF(E101 = 'Parity &amp; Living Wage Rates'!$C$5, "E4",
IF(E101 = 'Parity &amp; Living Wage Rates'!$C$6, "E5", "No_Ed_Selected")))))</f>
        <v>No_Ed_Selected</v>
      </c>
      <c r="K101" s="7" t="str">
        <f t="shared" si="5"/>
        <v>ATNot QualifiedNo_Ed_Selected</v>
      </c>
    </row>
    <row r="102" spans="1:11" s="19" customFormat="1" ht="18" customHeight="1" thickBot="1" x14ac:dyDescent="0.4">
      <c r="A102" s="325"/>
      <c r="B102" s="321"/>
      <c r="C102" s="317"/>
      <c r="D102" s="310"/>
      <c r="E102" s="300"/>
      <c r="F102" s="402"/>
      <c r="G102" s="394" t="str">
        <f>IFERROR(INDEX(Match_Table!$B$3:$B$22, MATCH(K102, Match_Table!$A$3:$A$22, 0)), "Not Qualified")</f>
        <v>Not Qualified</v>
      </c>
      <c r="H102" s="7" t="str">
        <f t="shared" si="3"/>
        <v>AT</v>
      </c>
      <c r="I102" s="7" t="str">
        <f t="shared" si="4"/>
        <v>Not Qualified</v>
      </c>
      <c r="J102" s="7" t="str">
        <f>IF(E102 = 'Parity &amp; Living Wage Rates'!$C$2, "E1",
IF(E102 = 'Parity &amp; Living Wage Rates'!$C$3, "E2",
IF(E102 = 'Parity &amp; Living Wage Rates'!$C$4, "E3",
IF(E102 = 'Parity &amp; Living Wage Rates'!$C$5, "E4",
IF(E102 = 'Parity &amp; Living Wage Rates'!$C$6, "E5", "No_Ed_Selected")))))</f>
        <v>No_Ed_Selected</v>
      </c>
      <c r="K102" s="7" t="str">
        <f t="shared" si="5"/>
        <v>ATNot QualifiedNo_Ed_Selected</v>
      </c>
    </row>
    <row r="103" spans="1:11" s="19" customFormat="1" ht="18" customHeight="1" thickBot="1" x14ac:dyDescent="0.4">
      <c r="A103" s="325"/>
      <c r="B103" s="321"/>
      <c r="C103" s="317"/>
      <c r="D103" s="310"/>
      <c r="E103" s="300"/>
      <c r="F103" s="402"/>
      <c r="G103" s="394" t="str">
        <f>IFERROR(INDEX(Match_Table!$B$3:$B$22, MATCH(K103, Match_Table!$A$3:$A$22, 0)), "Not Qualified")</f>
        <v>Not Qualified</v>
      </c>
      <c r="H103" s="7" t="str">
        <f t="shared" si="3"/>
        <v>AT</v>
      </c>
      <c r="I103" s="7" t="str">
        <f t="shared" si="4"/>
        <v>Not Qualified</v>
      </c>
      <c r="J103" s="7" t="str">
        <f>IF(E103 = 'Parity &amp; Living Wage Rates'!$C$2, "E1",
IF(E103 = 'Parity &amp; Living Wage Rates'!$C$3, "E2",
IF(E103 = 'Parity &amp; Living Wage Rates'!$C$4, "E3",
IF(E103 = 'Parity &amp; Living Wage Rates'!$C$5, "E4",
IF(E103 = 'Parity &amp; Living Wage Rates'!$C$6, "E5", "No_Ed_Selected")))))</f>
        <v>No_Ed_Selected</v>
      </c>
      <c r="K103" s="7" t="str">
        <f t="shared" si="5"/>
        <v>ATNot QualifiedNo_Ed_Selected</v>
      </c>
    </row>
    <row r="104" spans="1:11" s="19" customFormat="1" ht="18" customHeight="1" thickBot="1" x14ac:dyDescent="0.4">
      <c r="A104" s="325"/>
      <c r="B104" s="321"/>
      <c r="C104" s="317"/>
      <c r="D104" s="310"/>
      <c r="E104" s="300"/>
      <c r="F104" s="402"/>
      <c r="G104" s="394" t="str">
        <f>IFERROR(INDEX(Match_Table!$B$3:$B$22, MATCH(K104, Match_Table!$A$3:$A$22, 0)), "Not Qualified")</f>
        <v>Not Qualified</v>
      </c>
      <c r="H104" s="7" t="str">
        <f t="shared" si="3"/>
        <v>AT</v>
      </c>
      <c r="I104" s="7" t="str">
        <f t="shared" si="4"/>
        <v>Not Qualified</v>
      </c>
      <c r="J104" s="7" t="str">
        <f>IF(E104 = 'Parity &amp; Living Wage Rates'!$C$2, "E1",
IF(E104 = 'Parity &amp; Living Wage Rates'!$C$3, "E2",
IF(E104 = 'Parity &amp; Living Wage Rates'!$C$4, "E3",
IF(E104 = 'Parity &amp; Living Wage Rates'!$C$5, "E4",
IF(E104 = 'Parity &amp; Living Wage Rates'!$C$6, "E5", "No_Ed_Selected")))))</f>
        <v>No_Ed_Selected</v>
      </c>
      <c r="K104" s="7" t="str">
        <f t="shared" si="5"/>
        <v>ATNot QualifiedNo_Ed_Selected</v>
      </c>
    </row>
    <row r="105" spans="1:11" s="19" customFormat="1" ht="18" customHeight="1" thickBot="1" x14ac:dyDescent="0.4">
      <c r="A105" s="325"/>
      <c r="B105" s="321"/>
      <c r="C105" s="317"/>
      <c r="D105" s="310"/>
      <c r="E105" s="300"/>
      <c r="F105" s="402"/>
      <c r="G105" s="394" t="str">
        <f>IFERROR(INDEX(Match_Table!$B$3:$B$22, MATCH(K105, Match_Table!$A$3:$A$22, 0)), "Not Qualified")</f>
        <v>Not Qualified</v>
      </c>
      <c r="H105" s="7" t="str">
        <f t="shared" si="3"/>
        <v>AT</v>
      </c>
      <c r="I105" s="7" t="str">
        <f t="shared" si="4"/>
        <v>Not Qualified</v>
      </c>
      <c r="J105" s="7" t="str">
        <f>IF(E105 = 'Parity &amp; Living Wage Rates'!$C$2, "E1",
IF(E105 = 'Parity &amp; Living Wage Rates'!$C$3, "E2",
IF(E105 = 'Parity &amp; Living Wage Rates'!$C$4, "E3",
IF(E105 = 'Parity &amp; Living Wage Rates'!$C$5, "E4",
IF(E105 = 'Parity &amp; Living Wage Rates'!$C$6, "E5", "No_Ed_Selected")))))</f>
        <v>No_Ed_Selected</v>
      </c>
      <c r="K105" s="7" t="str">
        <f t="shared" si="5"/>
        <v>ATNot QualifiedNo_Ed_Selected</v>
      </c>
    </row>
    <row r="106" spans="1:11" s="19" customFormat="1" ht="18" customHeight="1" thickBot="1" x14ac:dyDescent="0.4">
      <c r="A106" s="325"/>
      <c r="B106" s="321"/>
      <c r="C106" s="317"/>
      <c r="D106" s="310"/>
      <c r="E106" s="300"/>
      <c r="F106" s="402"/>
      <c r="G106" s="394" t="str">
        <f>IFERROR(INDEX(Match_Table!$B$3:$B$22, MATCH(K106, Match_Table!$A$3:$A$22, 0)), "Not Qualified")</f>
        <v>Not Qualified</v>
      </c>
      <c r="H106" s="7" t="str">
        <f t="shared" si="3"/>
        <v>AT</v>
      </c>
      <c r="I106" s="7" t="str">
        <f t="shared" si="4"/>
        <v>Not Qualified</v>
      </c>
      <c r="J106" s="7" t="str">
        <f>IF(E106 = 'Parity &amp; Living Wage Rates'!$C$2, "E1",
IF(E106 = 'Parity &amp; Living Wage Rates'!$C$3, "E2",
IF(E106 = 'Parity &amp; Living Wage Rates'!$C$4, "E3",
IF(E106 = 'Parity &amp; Living Wage Rates'!$C$5, "E4",
IF(E106 = 'Parity &amp; Living Wage Rates'!$C$6, "E5", "No_Ed_Selected")))))</f>
        <v>No_Ed_Selected</v>
      </c>
      <c r="K106" s="7" t="str">
        <f t="shared" si="5"/>
        <v>ATNot QualifiedNo_Ed_Selected</v>
      </c>
    </row>
    <row r="107" spans="1:11" s="19" customFormat="1" ht="18" customHeight="1" thickBot="1" x14ac:dyDescent="0.4">
      <c r="A107" s="325"/>
      <c r="B107" s="321"/>
      <c r="C107" s="317"/>
      <c r="D107" s="310"/>
      <c r="E107" s="300"/>
      <c r="F107" s="402"/>
      <c r="G107" s="394" t="str">
        <f>IFERROR(INDEX(Match_Table!$B$3:$B$22, MATCH(K107, Match_Table!$A$3:$A$22, 0)), "Not Qualified")</f>
        <v>Not Qualified</v>
      </c>
      <c r="H107" s="7" t="str">
        <f t="shared" si="3"/>
        <v>AT</v>
      </c>
      <c r="I107" s="7" t="str">
        <f t="shared" si="4"/>
        <v>Not Qualified</v>
      </c>
      <c r="J107" s="7" t="str">
        <f>IF(E107 = 'Parity &amp; Living Wage Rates'!$C$2, "E1",
IF(E107 = 'Parity &amp; Living Wage Rates'!$C$3, "E2",
IF(E107 = 'Parity &amp; Living Wage Rates'!$C$4, "E3",
IF(E107 = 'Parity &amp; Living Wage Rates'!$C$5, "E4",
IF(E107 = 'Parity &amp; Living Wage Rates'!$C$6, "E5", "No_Ed_Selected")))))</f>
        <v>No_Ed_Selected</v>
      </c>
      <c r="K107" s="7" t="str">
        <f t="shared" si="5"/>
        <v>ATNot QualifiedNo_Ed_Selected</v>
      </c>
    </row>
    <row r="108" spans="1:11" s="19" customFormat="1" ht="18" customHeight="1" thickBot="1" x14ac:dyDescent="0.4">
      <c r="A108" s="325"/>
      <c r="B108" s="321"/>
      <c r="C108" s="317"/>
      <c r="D108" s="310"/>
      <c r="E108" s="300"/>
      <c r="F108" s="402"/>
      <c r="G108" s="394" t="str">
        <f>IFERROR(INDEX(Match_Table!$B$3:$B$22, MATCH(K108, Match_Table!$A$3:$A$22, 0)), "Not Qualified")</f>
        <v>Not Qualified</v>
      </c>
      <c r="H108" s="7" t="str">
        <f t="shared" si="3"/>
        <v>AT</v>
      </c>
      <c r="I108" s="7" t="str">
        <f t="shared" si="4"/>
        <v>Not Qualified</v>
      </c>
      <c r="J108" s="7" t="str">
        <f>IF(E108 = 'Parity &amp; Living Wage Rates'!$C$2, "E1",
IF(E108 = 'Parity &amp; Living Wage Rates'!$C$3, "E2",
IF(E108 = 'Parity &amp; Living Wage Rates'!$C$4, "E3",
IF(E108 = 'Parity &amp; Living Wage Rates'!$C$5, "E4",
IF(E108 = 'Parity &amp; Living Wage Rates'!$C$6, "E5", "No_Ed_Selected")))))</f>
        <v>No_Ed_Selected</v>
      </c>
      <c r="K108" s="7" t="str">
        <f t="shared" si="5"/>
        <v>ATNot QualifiedNo_Ed_Selected</v>
      </c>
    </row>
    <row r="109" spans="1:11" s="19" customFormat="1" ht="18" customHeight="1" thickBot="1" x14ac:dyDescent="0.4">
      <c r="A109" s="325"/>
      <c r="B109" s="321"/>
      <c r="C109" s="317"/>
      <c r="D109" s="310"/>
      <c r="E109" s="300"/>
      <c r="F109" s="402"/>
      <c r="G109" s="394" t="str">
        <f>IFERROR(INDEX(Match_Table!$B$3:$B$22, MATCH(K109, Match_Table!$A$3:$A$22, 0)), "Not Qualified")</f>
        <v>Not Qualified</v>
      </c>
      <c r="H109" s="7" t="str">
        <f t="shared" si="3"/>
        <v>AT</v>
      </c>
      <c r="I109" s="7" t="str">
        <f t="shared" si="4"/>
        <v>Not Qualified</v>
      </c>
      <c r="J109" s="7" t="str">
        <f>IF(E109 = 'Parity &amp; Living Wage Rates'!$C$2, "E1",
IF(E109 = 'Parity &amp; Living Wage Rates'!$C$3, "E2",
IF(E109 = 'Parity &amp; Living Wage Rates'!$C$4, "E3",
IF(E109 = 'Parity &amp; Living Wage Rates'!$C$5, "E4",
IF(E109 = 'Parity &amp; Living Wage Rates'!$C$6, "E5", "No_Ed_Selected")))))</f>
        <v>No_Ed_Selected</v>
      </c>
      <c r="K109" s="7" t="str">
        <f t="shared" si="5"/>
        <v>ATNot QualifiedNo_Ed_Selected</v>
      </c>
    </row>
    <row r="110" spans="1:11" s="19" customFormat="1" ht="18" customHeight="1" thickBot="1" x14ac:dyDescent="0.4">
      <c r="A110" s="325"/>
      <c r="B110" s="321"/>
      <c r="C110" s="317"/>
      <c r="D110" s="310"/>
      <c r="E110" s="300"/>
      <c r="F110" s="402"/>
      <c r="G110" s="394" t="str">
        <f>IFERROR(INDEX(Match_Table!$B$3:$B$22, MATCH(K110, Match_Table!$A$3:$A$22, 0)), "Not Qualified")</f>
        <v>Not Qualified</v>
      </c>
      <c r="H110" s="7" t="str">
        <f t="shared" si="3"/>
        <v>AT</v>
      </c>
      <c r="I110" s="7" t="str">
        <f t="shared" si="4"/>
        <v>Not Qualified</v>
      </c>
      <c r="J110" s="7" t="str">
        <f>IF(E110 = 'Parity &amp; Living Wage Rates'!$C$2, "E1",
IF(E110 = 'Parity &amp; Living Wage Rates'!$C$3, "E2",
IF(E110 = 'Parity &amp; Living Wage Rates'!$C$4, "E3",
IF(E110 = 'Parity &amp; Living Wage Rates'!$C$5, "E4",
IF(E110 = 'Parity &amp; Living Wage Rates'!$C$6, "E5", "No_Ed_Selected")))))</f>
        <v>No_Ed_Selected</v>
      </c>
      <c r="K110" s="7" t="str">
        <f t="shared" si="5"/>
        <v>ATNot QualifiedNo_Ed_Selected</v>
      </c>
    </row>
    <row r="111" spans="1:11" s="19" customFormat="1" ht="18" customHeight="1" thickBot="1" x14ac:dyDescent="0.4">
      <c r="A111" s="325"/>
      <c r="B111" s="321"/>
      <c r="C111" s="317"/>
      <c r="D111" s="310"/>
      <c r="E111" s="300"/>
      <c r="F111" s="402"/>
      <c r="G111" s="394" t="str">
        <f>IFERROR(INDEX(Match_Table!$B$3:$B$22, MATCH(K111, Match_Table!$A$3:$A$22, 0)), "Not Qualified")</f>
        <v>Not Qualified</v>
      </c>
      <c r="H111" s="7" t="str">
        <f t="shared" si="3"/>
        <v>AT</v>
      </c>
      <c r="I111" s="7" t="str">
        <f t="shared" si="4"/>
        <v>Not Qualified</v>
      </c>
      <c r="J111" s="7" t="str">
        <f>IF(E111 = 'Parity &amp; Living Wage Rates'!$C$2, "E1",
IF(E111 = 'Parity &amp; Living Wage Rates'!$C$3, "E2",
IF(E111 = 'Parity &amp; Living Wage Rates'!$C$4, "E3",
IF(E111 = 'Parity &amp; Living Wage Rates'!$C$5, "E4",
IF(E111 = 'Parity &amp; Living Wage Rates'!$C$6, "E5", "No_Ed_Selected")))))</f>
        <v>No_Ed_Selected</v>
      </c>
      <c r="K111" s="7" t="str">
        <f t="shared" si="5"/>
        <v>ATNot QualifiedNo_Ed_Selected</v>
      </c>
    </row>
    <row r="112" spans="1:11" s="19" customFormat="1" ht="18" customHeight="1" thickBot="1" x14ac:dyDescent="0.4">
      <c r="A112" s="325"/>
      <c r="B112" s="321"/>
      <c r="C112" s="317"/>
      <c r="D112" s="310"/>
      <c r="E112" s="300"/>
      <c r="F112" s="402"/>
      <c r="G112" s="394" t="str">
        <f>IFERROR(INDEX(Match_Table!$B$3:$B$22, MATCH(K112, Match_Table!$A$3:$A$22, 0)), "Not Qualified")</f>
        <v>Not Qualified</v>
      </c>
      <c r="H112" s="7" t="str">
        <f t="shared" si="3"/>
        <v>AT</v>
      </c>
      <c r="I112" s="7" t="str">
        <f t="shared" si="4"/>
        <v>Not Qualified</v>
      </c>
      <c r="J112" s="7" t="str">
        <f>IF(E112 = 'Parity &amp; Living Wage Rates'!$C$2, "E1",
IF(E112 = 'Parity &amp; Living Wage Rates'!$C$3, "E2",
IF(E112 = 'Parity &amp; Living Wage Rates'!$C$4, "E3",
IF(E112 = 'Parity &amp; Living Wage Rates'!$C$5, "E4",
IF(E112 = 'Parity &amp; Living Wage Rates'!$C$6, "E5", "No_Ed_Selected")))))</f>
        <v>No_Ed_Selected</v>
      </c>
      <c r="K112" s="7" t="str">
        <f t="shared" si="5"/>
        <v>ATNot QualifiedNo_Ed_Selected</v>
      </c>
    </row>
    <row r="113" spans="1:28" s="19" customFormat="1" ht="18" customHeight="1" thickBot="1" x14ac:dyDescent="0.4">
      <c r="A113" s="325"/>
      <c r="B113" s="321"/>
      <c r="C113" s="317"/>
      <c r="D113" s="310"/>
      <c r="E113" s="300"/>
      <c r="F113" s="402"/>
      <c r="G113" s="394" t="str">
        <f>IFERROR(INDEX(Match_Table!$B$3:$B$22, MATCH(K113, Match_Table!$A$3:$A$22, 0)), "Not Qualified")</f>
        <v>Not Qualified</v>
      </c>
      <c r="H113" s="7" t="str">
        <f t="shared" si="3"/>
        <v>AT</v>
      </c>
      <c r="I113" s="7" t="str">
        <f t="shared" si="4"/>
        <v>Not Qualified</v>
      </c>
      <c r="J113" s="7" t="str">
        <f>IF(E113 = 'Parity &amp; Living Wage Rates'!$C$2, "E1",
IF(E113 = 'Parity &amp; Living Wage Rates'!$C$3, "E2",
IF(E113 = 'Parity &amp; Living Wage Rates'!$C$4, "E3",
IF(E113 = 'Parity &amp; Living Wage Rates'!$C$5, "E4",
IF(E113 = 'Parity &amp; Living Wage Rates'!$C$6, "E5", "No_Ed_Selected")))))</f>
        <v>No_Ed_Selected</v>
      </c>
      <c r="K113" s="7" t="str">
        <f t="shared" si="5"/>
        <v>ATNot QualifiedNo_Ed_Selected</v>
      </c>
    </row>
    <row r="114" spans="1:28" s="19" customFormat="1" ht="18" customHeight="1" thickBot="1" x14ac:dyDescent="0.4">
      <c r="A114" s="325"/>
      <c r="B114" s="321"/>
      <c r="C114" s="317"/>
      <c r="D114" s="310"/>
      <c r="E114" s="300"/>
      <c r="F114" s="402"/>
      <c r="G114" s="394" t="str">
        <f>IFERROR(INDEX(Match_Table!$B$3:$B$22, MATCH(K114, Match_Table!$A$3:$A$22, 0)), "Not Qualified")</f>
        <v>Not Qualified</v>
      </c>
      <c r="H114" s="7" t="str">
        <f t="shared" si="3"/>
        <v>AT</v>
      </c>
      <c r="I114" s="7" t="str">
        <f t="shared" si="4"/>
        <v>Not Qualified</v>
      </c>
      <c r="J114" s="7" t="str">
        <f>IF(E114 = 'Parity &amp; Living Wage Rates'!$C$2, "E1",
IF(E114 = 'Parity &amp; Living Wage Rates'!$C$3, "E2",
IF(E114 = 'Parity &amp; Living Wage Rates'!$C$4, "E3",
IF(E114 = 'Parity &amp; Living Wage Rates'!$C$5, "E4",
IF(E114 = 'Parity &amp; Living Wage Rates'!$C$6, "E5", "No_Ed_Selected")))))</f>
        <v>No_Ed_Selected</v>
      </c>
      <c r="K114" s="7" t="str">
        <f t="shared" si="5"/>
        <v>ATNot QualifiedNo_Ed_Selected</v>
      </c>
    </row>
    <row r="115" spans="1:28" s="19" customFormat="1" ht="18" customHeight="1" thickBot="1" x14ac:dyDescent="0.4">
      <c r="A115" s="325"/>
      <c r="B115" s="321"/>
      <c r="C115" s="317"/>
      <c r="D115" s="310"/>
      <c r="E115" s="300"/>
      <c r="F115" s="402"/>
      <c r="G115" s="394" t="str">
        <f>IFERROR(INDEX(Match_Table!$B$3:$B$22, MATCH(K115, Match_Table!$A$3:$A$22, 0)), "Not Qualified")</f>
        <v>Not Qualified</v>
      </c>
      <c r="H115" s="7" t="str">
        <f t="shared" si="3"/>
        <v>AT</v>
      </c>
      <c r="I115" s="7" t="str">
        <f t="shared" si="4"/>
        <v>Not Qualified</v>
      </c>
      <c r="J115" s="7" t="str">
        <f>IF(E115 = 'Parity &amp; Living Wage Rates'!$C$2, "E1",
IF(E115 = 'Parity &amp; Living Wage Rates'!$C$3, "E2",
IF(E115 = 'Parity &amp; Living Wage Rates'!$C$4, "E3",
IF(E115 = 'Parity &amp; Living Wage Rates'!$C$5, "E4",
IF(E115 = 'Parity &amp; Living Wage Rates'!$C$6, "E5", "No_Ed_Selected")))))</f>
        <v>No_Ed_Selected</v>
      </c>
      <c r="K115" s="7" t="str">
        <f t="shared" si="5"/>
        <v>ATNot QualifiedNo_Ed_Selected</v>
      </c>
    </row>
    <row r="116" spans="1:28" s="19" customFormat="1" ht="18" customHeight="1" thickBot="1" x14ac:dyDescent="0.4">
      <c r="A116" s="325"/>
      <c r="B116" s="321"/>
      <c r="C116" s="317"/>
      <c r="D116" s="310"/>
      <c r="E116" s="300"/>
      <c r="F116" s="402"/>
      <c r="G116" s="394" t="str">
        <f>IFERROR(INDEX(Match_Table!$B$3:$B$22, MATCH(K116, Match_Table!$A$3:$A$22, 0)), "Not Qualified")</f>
        <v>Not Qualified</v>
      </c>
      <c r="H116" s="7" t="str">
        <f t="shared" si="3"/>
        <v>AT</v>
      </c>
      <c r="I116" s="7" t="str">
        <f t="shared" si="4"/>
        <v>Not Qualified</v>
      </c>
      <c r="J116" s="7" t="str">
        <f>IF(E116 = 'Parity &amp; Living Wage Rates'!$C$2, "E1",
IF(E116 = 'Parity &amp; Living Wage Rates'!$C$3, "E2",
IF(E116 = 'Parity &amp; Living Wage Rates'!$C$4, "E3",
IF(E116 = 'Parity &amp; Living Wage Rates'!$C$5, "E4",
IF(E116 = 'Parity &amp; Living Wage Rates'!$C$6, "E5", "No_Ed_Selected")))))</f>
        <v>No_Ed_Selected</v>
      </c>
      <c r="K116" s="7" t="str">
        <f t="shared" si="5"/>
        <v>ATNot QualifiedNo_Ed_Selected</v>
      </c>
    </row>
    <row r="117" spans="1:28" s="19" customFormat="1" ht="18" customHeight="1" thickBot="1" x14ac:dyDescent="0.4">
      <c r="A117" s="325"/>
      <c r="B117" s="321"/>
      <c r="C117" s="317"/>
      <c r="D117" s="310"/>
      <c r="E117" s="300"/>
      <c r="F117" s="402"/>
      <c r="G117" s="394" t="str">
        <f>IFERROR(INDEX(Match_Table!$B$3:$B$22, MATCH(K117, Match_Table!$A$3:$A$22, 0)), "Not Qualified")</f>
        <v>Not Qualified</v>
      </c>
      <c r="H117" s="7" t="str">
        <f t="shared" si="3"/>
        <v>AT</v>
      </c>
      <c r="I117" s="7" t="str">
        <f t="shared" si="4"/>
        <v>Not Qualified</v>
      </c>
      <c r="J117" s="7" t="str">
        <f>IF(E117 = 'Parity &amp; Living Wage Rates'!$C$2, "E1",
IF(E117 = 'Parity &amp; Living Wage Rates'!$C$3, "E2",
IF(E117 = 'Parity &amp; Living Wage Rates'!$C$4, "E3",
IF(E117 = 'Parity &amp; Living Wage Rates'!$C$5, "E4",
IF(E117 = 'Parity &amp; Living Wage Rates'!$C$6, "E5", "No_Ed_Selected")))))</f>
        <v>No_Ed_Selected</v>
      </c>
      <c r="K117" s="7" t="str">
        <f t="shared" si="5"/>
        <v>ATNot QualifiedNo_Ed_Selected</v>
      </c>
    </row>
    <row r="118" spans="1:28" s="19" customFormat="1" ht="18" customHeight="1" thickBot="1" x14ac:dyDescent="0.4">
      <c r="A118" s="325"/>
      <c r="B118" s="321"/>
      <c r="C118" s="317"/>
      <c r="D118" s="310"/>
      <c r="E118" s="300"/>
      <c r="F118" s="402"/>
      <c r="G118" s="394" t="str">
        <f>IFERROR(INDEX(Match_Table!$B$3:$B$22, MATCH(K118, Match_Table!$A$3:$A$22, 0)), "Not Qualified")</f>
        <v>Not Qualified</v>
      </c>
      <c r="H118" s="7" t="str">
        <f t="shared" si="3"/>
        <v>AT</v>
      </c>
      <c r="I118" s="7" t="str">
        <f t="shared" si="4"/>
        <v>Not Qualified</v>
      </c>
      <c r="J118" s="7" t="str">
        <f>IF(E118 = 'Parity &amp; Living Wage Rates'!$C$2, "E1",
IF(E118 = 'Parity &amp; Living Wage Rates'!$C$3, "E2",
IF(E118 = 'Parity &amp; Living Wage Rates'!$C$4, "E3",
IF(E118 = 'Parity &amp; Living Wage Rates'!$C$5, "E4",
IF(E118 = 'Parity &amp; Living Wage Rates'!$C$6, "E5", "No_Ed_Selected")))))</f>
        <v>No_Ed_Selected</v>
      </c>
      <c r="K118" s="7" t="str">
        <f t="shared" si="5"/>
        <v>ATNot QualifiedNo_Ed_Selected</v>
      </c>
    </row>
    <row r="119" spans="1:28" s="19" customFormat="1" ht="18" customHeight="1" thickBot="1" x14ac:dyDescent="0.4">
      <c r="A119" s="325"/>
      <c r="B119" s="321"/>
      <c r="C119" s="317"/>
      <c r="D119" s="310"/>
      <c r="E119" s="300"/>
      <c r="F119" s="403"/>
      <c r="G119" s="394" t="str">
        <f>IFERROR(INDEX(Match_Table!$B$3:$B$22, MATCH(K119, Match_Table!$A$3:$A$22, 0)), "Not Qualified")</f>
        <v>Not Qualified</v>
      </c>
      <c r="H119" s="7" t="str">
        <f t="shared" si="3"/>
        <v>AT</v>
      </c>
      <c r="I119" s="7" t="str">
        <f t="shared" si="4"/>
        <v>Not Qualified</v>
      </c>
      <c r="J119" s="7" t="str">
        <f>IF(E119 = 'Parity &amp; Living Wage Rates'!$C$2, "E1",
IF(E119 = 'Parity &amp; Living Wage Rates'!$C$3, "E2",
IF(E119 = 'Parity &amp; Living Wage Rates'!$C$4, "E3",
IF(E119 = 'Parity &amp; Living Wage Rates'!$C$5, "E4",
IF(E119 = 'Parity &amp; Living Wage Rates'!$C$6, "E5", "No_Ed_Selected")))))</f>
        <v>No_Ed_Selected</v>
      </c>
      <c r="K119" s="7" t="str">
        <f t="shared" si="5"/>
        <v>ATNot QualifiedNo_Ed_Selected</v>
      </c>
    </row>
    <row r="120" spans="1:28" s="19" customFormat="1" ht="18" customHeight="1" thickBot="1" x14ac:dyDescent="0.4">
      <c r="A120" s="325"/>
      <c r="B120" s="321"/>
      <c r="C120" s="317"/>
      <c r="D120" s="310"/>
      <c r="E120" s="300"/>
      <c r="F120" s="400"/>
      <c r="G120" s="394" t="str">
        <f>IFERROR(INDEX(Match_Table!$B$3:$B$22, MATCH(K120, Match_Table!$A$3:$A$22, 0)), "Not Qualified")</f>
        <v>Not Qualified</v>
      </c>
      <c r="H120" s="7" t="str">
        <f t="shared" si="3"/>
        <v>AT</v>
      </c>
      <c r="I120" s="7" t="str">
        <f t="shared" si="4"/>
        <v>Not Qualified</v>
      </c>
      <c r="J120" s="7" t="str">
        <f>IF(E120 = 'Parity &amp; Living Wage Rates'!$C$2, "E1",
IF(E120 = 'Parity &amp; Living Wage Rates'!$C$3, "E2",
IF(E120 = 'Parity &amp; Living Wage Rates'!$C$4, "E3",
IF(E120 = 'Parity &amp; Living Wage Rates'!$C$5, "E4",
IF(E120 = 'Parity &amp; Living Wage Rates'!$C$6, "E5", "No_Ed_Selected")))))</f>
        <v>No_Ed_Selected</v>
      </c>
      <c r="K120" s="7" t="str">
        <f t="shared" si="5"/>
        <v>ATNot QualifiedNo_Ed_Selected</v>
      </c>
    </row>
    <row r="121" spans="1:28" ht="18" customHeight="1" thickBot="1" x14ac:dyDescent="0.4">
      <c r="A121" s="325"/>
      <c r="B121" s="321"/>
      <c r="C121" s="317"/>
      <c r="D121" s="310"/>
      <c r="E121" s="300"/>
      <c r="F121" s="401"/>
      <c r="G121" s="394" t="str">
        <f>IFERROR(INDEX(Match_Table!$B$3:$B$22, MATCH(K121, Match_Table!$A$3:$A$22, 0)), "Not Qualified")</f>
        <v>Not Qualified</v>
      </c>
      <c r="H121" s="7" t="str">
        <f t="shared" si="3"/>
        <v>AT</v>
      </c>
      <c r="I121" s="7" t="str">
        <f t="shared" si="4"/>
        <v>Not Qualified</v>
      </c>
      <c r="J121" s="7" t="str">
        <f>IF(E121 = 'Parity &amp; Living Wage Rates'!$C$2, "E1",
IF(E121 = 'Parity &amp; Living Wage Rates'!$C$3, "E2",
IF(E121 = 'Parity &amp; Living Wage Rates'!$C$4, "E3",
IF(E121 = 'Parity &amp; Living Wage Rates'!$C$5, "E4",
IF(E121 = 'Parity &amp; Living Wage Rates'!$C$6, "E5", "No_Ed_Selected")))))</f>
        <v>No_Ed_Selected</v>
      </c>
      <c r="K121" s="7" t="str">
        <f t="shared" si="5"/>
        <v>ATNot QualifiedNo_Ed_Selected</v>
      </c>
    </row>
    <row r="122" spans="1:28" s="21" customFormat="1" ht="18" customHeight="1" thickBot="1" x14ac:dyDescent="0.4">
      <c r="A122" s="325"/>
      <c r="B122" s="321"/>
      <c r="C122" s="317"/>
      <c r="D122" s="310"/>
      <c r="E122" s="300"/>
      <c r="F122" s="400"/>
      <c r="G122" s="394" t="str">
        <f>IFERROR(INDEX(Match_Table!$B$3:$B$22, MATCH(K122, Match_Table!$A$3:$A$22, 0)), "Not Qualified")</f>
        <v>Not Qualified</v>
      </c>
      <c r="H122" s="7" t="str">
        <f t="shared" si="3"/>
        <v>AT</v>
      </c>
      <c r="I122" s="7" t="str">
        <f t="shared" si="4"/>
        <v>Not Qualified</v>
      </c>
      <c r="J122" s="7" t="str">
        <f>IF(E122 = 'Parity &amp; Living Wage Rates'!$C$2, "E1",
IF(E122 = 'Parity &amp; Living Wage Rates'!$C$3, "E2",
IF(E122 = 'Parity &amp; Living Wage Rates'!$C$4, "E3",
IF(E122 = 'Parity &amp; Living Wage Rates'!$C$5, "E4",
IF(E122 = 'Parity &amp; Living Wage Rates'!$C$6, "E5", "No_Ed_Selected")))))</f>
        <v>No_Ed_Selected</v>
      </c>
      <c r="K122" s="7" t="str">
        <f t="shared" si="5"/>
        <v>ATNot QualifiedNo_Ed_Selected</v>
      </c>
      <c r="L122" s="7"/>
      <c r="M122" s="7"/>
      <c r="N122" s="7"/>
      <c r="O122" s="7"/>
      <c r="P122" s="7"/>
      <c r="Q122" s="7"/>
      <c r="R122" s="7"/>
      <c r="S122" s="7"/>
      <c r="T122" s="7"/>
      <c r="U122" s="7"/>
      <c r="V122" s="7"/>
      <c r="W122" s="7"/>
      <c r="X122" s="7"/>
      <c r="Y122" s="7"/>
      <c r="Z122" s="7"/>
      <c r="AA122" s="7"/>
      <c r="AB122" s="7"/>
    </row>
    <row r="123" spans="1:28" ht="18" customHeight="1" thickBot="1" x14ac:dyDescent="0.4">
      <c r="A123" s="325"/>
      <c r="B123" s="321"/>
      <c r="C123" s="317"/>
      <c r="D123" s="310"/>
      <c r="E123" s="300"/>
      <c r="F123" s="401"/>
      <c r="G123" s="394" t="str">
        <f>IFERROR(INDEX(Match_Table!$B$3:$B$22, MATCH(K123, Match_Table!$A$3:$A$22, 0)), "Not Qualified")</f>
        <v>Not Qualified</v>
      </c>
      <c r="H123" s="7" t="str">
        <f t="shared" si="3"/>
        <v>AT</v>
      </c>
      <c r="I123" s="7" t="str">
        <f t="shared" si="4"/>
        <v>Not Qualified</v>
      </c>
      <c r="J123" s="7" t="str">
        <f>IF(E123 = 'Parity &amp; Living Wage Rates'!$C$2, "E1",
IF(E123 = 'Parity &amp; Living Wage Rates'!$C$3, "E2",
IF(E123 = 'Parity &amp; Living Wage Rates'!$C$4, "E3",
IF(E123 = 'Parity &amp; Living Wage Rates'!$C$5, "E4",
IF(E123 = 'Parity &amp; Living Wage Rates'!$C$6, "E5", "No_Ed_Selected")))))</f>
        <v>No_Ed_Selected</v>
      </c>
      <c r="K123" s="7" t="str">
        <f t="shared" si="5"/>
        <v>ATNot QualifiedNo_Ed_Selected</v>
      </c>
    </row>
    <row r="124" spans="1:28" s="19" customFormat="1" ht="18" customHeight="1" thickBot="1" x14ac:dyDescent="0.4">
      <c r="A124" s="325"/>
      <c r="B124" s="321"/>
      <c r="C124" s="317"/>
      <c r="D124" s="310"/>
      <c r="E124" s="300"/>
      <c r="F124" s="402"/>
      <c r="G124" s="394" t="str">
        <f>IFERROR(INDEX(Match_Table!$B$3:$B$22, MATCH(K124, Match_Table!$A$3:$A$22, 0)), "Not Qualified")</f>
        <v>Not Qualified</v>
      </c>
      <c r="H124" s="7" t="str">
        <f t="shared" si="3"/>
        <v>AT</v>
      </c>
      <c r="I124" s="7" t="str">
        <f t="shared" si="4"/>
        <v>Not Qualified</v>
      </c>
      <c r="J124" s="7" t="str">
        <f>IF(E124 = 'Parity &amp; Living Wage Rates'!$C$2, "E1",
IF(E124 = 'Parity &amp; Living Wage Rates'!$C$3, "E2",
IF(E124 = 'Parity &amp; Living Wage Rates'!$C$4, "E3",
IF(E124 = 'Parity &amp; Living Wage Rates'!$C$5, "E4",
IF(E124 = 'Parity &amp; Living Wage Rates'!$C$6, "E5", "No_Ed_Selected")))))</f>
        <v>No_Ed_Selected</v>
      </c>
      <c r="K124" s="7" t="str">
        <f t="shared" si="5"/>
        <v>ATNot QualifiedNo_Ed_Selected</v>
      </c>
    </row>
    <row r="125" spans="1:28" ht="18" customHeight="1" thickBot="1" x14ac:dyDescent="0.4">
      <c r="A125" s="325"/>
      <c r="B125" s="321"/>
      <c r="C125" s="317"/>
      <c r="D125" s="310"/>
      <c r="E125" s="300"/>
      <c r="F125" s="402"/>
      <c r="G125" s="394" t="str">
        <f>IFERROR(INDEX(Match_Table!$B$3:$B$22, MATCH(K125, Match_Table!$A$3:$A$22, 0)), "Not Qualified")</f>
        <v>Not Qualified</v>
      </c>
      <c r="H125" s="7" t="str">
        <f t="shared" si="3"/>
        <v>AT</v>
      </c>
      <c r="I125" s="7" t="str">
        <f t="shared" si="4"/>
        <v>Not Qualified</v>
      </c>
      <c r="J125" s="7" t="str">
        <f>IF(E125 = 'Parity &amp; Living Wage Rates'!$C$2, "E1",
IF(E125 = 'Parity &amp; Living Wage Rates'!$C$3, "E2",
IF(E125 = 'Parity &amp; Living Wage Rates'!$C$4, "E3",
IF(E125 = 'Parity &amp; Living Wage Rates'!$C$5, "E4",
IF(E125 = 'Parity &amp; Living Wage Rates'!$C$6, "E5", "No_Ed_Selected")))))</f>
        <v>No_Ed_Selected</v>
      </c>
      <c r="K125" s="7" t="str">
        <f t="shared" si="5"/>
        <v>ATNot QualifiedNo_Ed_Selected</v>
      </c>
    </row>
    <row r="126" spans="1:28" ht="18" customHeight="1" thickBot="1" x14ac:dyDescent="0.4">
      <c r="A126" s="325"/>
      <c r="B126" s="321"/>
      <c r="C126" s="317"/>
      <c r="D126" s="310"/>
      <c r="E126" s="300"/>
      <c r="F126" s="402"/>
      <c r="G126" s="394" t="str">
        <f>IFERROR(INDEX(Match_Table!$B$3:$B$22, MATCH(K126, Match_Table!$A$3:$A$22, 0)), "Not Qualified")</f>
        <v>Not Qualified</v>
      </c>
      <c r="H126" s="7" t="str">
        <f t="shared" si="3"/>
        <v>AT</v>
      </c>
      <c r="I126" s="7" t="str">
        <f t="shared" si="4"/>
        <v>Not Qualified</v>
      </c>
      <c r="J126" s="7" t="str">
        <f>IF(E126 = 'Parity &amp; Living Wage Rates'!$C$2, "E1",
IF(E126 = 'Parity &amp; Living Wage Rates'!$C$3, "E2",
IF(E126 = 'Parity &amp; Living Wage Rates'!$C$4, "E3",
IF(E126 = 'Parity &amp; Living Wage Rates'!$C$5, "E4",
IF(E126 = 'Parity &amp; Living Wage Rates'!$C$6, "E5", "No_Ed_Selected")))))</f>
        <v>No_Ed_Selected</v>
      </c>
      <c r="K126" s="7" t="str">
        <f t="shared" si="5"/>
        <v>ATNot QualifiedNo_Ed_Selected</v>
      </c>
    </row>
    <row r="127" spans="1:28" s="19" customFormat="1" ht="18" customHeight="1" thickBot="1" x14ac:dyDescent="0.4">
      <c r="A127" s="325"/>
      <c r="B127" s="321"/>
      <c r="C127" s="317"/>
      <c r="D127" s="310"/>
      <c r="E127" s="300"/>
      <c r="F127" s="402"/>
      <c r="G127" s="394" t="str">
        <f>IFERROR(INDEX(Match_Table!$B$3:$B$22, MATCH(K127, Match_Table!$A$3:$A$22, 0)), "Not Qualified")</f>
        <v>Not Qualified</v>
      </c>
      <c r="H127" s="7" t="str">
        <f t="shared" si="3"/>
        <v>AT</v>
      </c>
      <c r="I127" s="7" t="str">
        <f t="shared" si="4"/>
        <v>Not Qualified</v>
      </c>
      <c r="J127" s="7" t="str">
        <f>IF(E127 = 'Parity &amp; Living Wage Rates'!$C$2, "E1",
IF(E127 = 'Parity &amp; Living Wage Rates'!$C$3, "E2",
IF(E127 = 'Parity &amp; Living Wage Rates'!$C$4, "E3",
IF(E127 = 'Parity &amp; Living Wage Rates'!$C$5, "E4",
IF(E127 = 'Parity &amp; Living Wage Rates'!$C$6, "E5", "No_Ed_Selected")))))</f>
        <v>No_Ed_Selected</v>
      </c>
      <c r="K127" s="7" t="str">
        <f t="shared" si="5"/>
        <v>ATNot QualifiedNo_Ed_Selected</v>
      </c>
    </row>
    <row r="128" spans="1:28" s="19" customFormat="1" ht="18" customHeight="1" thickBot="1" x14ac:dyDescent="0.4">
      <c r="A128" s="325"/>
      <c r="B128" s="321"/>
      <c r="C128" s="317"/>
      <c r="D128" s="310"/>
      <c r="E128" s="300"/>
      <c r="F128" s="403"/>
      <c r="G128" s="394" t="str">
        <f>IFERROR(INDEX(Match_Table!$B$3:$B$22, MATCH(K128, Match_Table!$A$3:$A$22, 0)), "Not Qualified")</f>
        <v>Not Qualified</v>
      </c>
      <c r="H128" s="7" t="str">
        <f t="shared" si="3"/>
        <v>AT</v>
      </c>
      <c r="I128" s="7" t="str">
        <f t="shared" si="4"/>
        <v>Not Qualified</v>
      </c>
      <c r="J128" s="7" t="str">
        <f>IF(E128 = 'Parity &amp; Living Wage Rates'!$C$2, "E1",
IF(E128 = 'Parity &amp; Living Wage Rates'!$C$3, "E2",
IF(E128 = 'Parity &amp; Living Wage Rates'!$C$4, "E3",
IF(E128 = 'Parity &amp; Living Wage Rates'!$C$5, "E4",
IF(E128 = 'Parity &amp; Living Wage Rates'!$C$6, "E5", "No_Ed_Selected")))))</f>
        <v>No_Ed_Selected</v>
      </c>
      <c r="K128" s="7" t="str">
        <f t="shared" si="5"/>
        <v>ATNot QualifiedNo_Ed_Selected</v>
      </c>
    </row>
    <row r="129" spans="1:55" s="19" customFormat="1" ht="18" customHeight="1" thickBot="1" x14ac:dyDescent="0.4">
      <c r="A129" s="325"/>
      <c r="B129" s="321"/>
      <c r="C129" s="317"/>
      <c r="D129" s="310"/>
      <c r="E129" s="300"/>
      <c r="F129" s="400"/>
      <c r="G129" s="394" t="str">
        <f>IFERROR(INDEX(Match_Table!$B$3:$B$22, MATCH(K129, Match_Table!$A$3:$A$22, 0)), "Not Qualified")</f>
        <v>Not Qualified</v>
      </c>
      <c r="H129" s="7" t="str">
        <f t="shared" si="3"/>
        <v>AT</v>
      </c>
      <c r="I129" s="7" t="str">
        <f t="shared" si="4"/>
        <v>Not Qualified</v>
      </c>
      <c r="J129" s="7" t="str">
        <f>IF(E129 = 'Parity &amp; Living Wage Rates'!$C$2, "E1",
IF(E129 = 'Parity &amp; Living Wage Rates'!$C$3, "E2",
IF(E129 = 'Parity &amp; Living Wage Rates'!$C$4, "E3",
IF(E129 = 'Parity &amp; Living Wage Rates'!$C$5, "E4",
IF(E129 = 'Parity &amp; Living Wage Rates'!$C$6, "E5", "No_Ed_Selected")))))</f>
        <v>No_Ed_Selected</v>
      </c>
      <c r="K129" s="7" t="str">
        <f t="shared" si="5"/>
        <v>ATNot QualifiedNo_Ed_Selected</v>
      </c>
    </row>
    <row r="130" spans="1:55" ht="18" customHeight="1" thickBot="1" x14ac:dyDescent="0.4">
      <c r="A130" s="325"/>
      <c r="B130" s="321"/>
      <c r="C130" s="317"/>
      <c r="D130" s="310"/>
      <c r="E130" s="300"/>
      <c r="F130" s="401"/>
      <c r="G130" s="394" t="str">
        <f>IFERROR(INDEX(Match_Table!$B$3:$B$22, MATCH(K130, Match_Table!$A$3:$A$22, 0)), "Not Qualified")</f>
        <v>Not Qualified</v>
      </c>
      <c r="H130" s="7" t="str">
        <f t="shared" si="3"/>
        <v>AT</v>
      </c>
      <c r="I130" s="7" t="str">
        <f t="shared" si="4"/>
        <v>Not Qualified</v>
      </c>
      <c r="J130" s="7" t="str">
        <f>IF(E130 = 'Parity &amp; Living Wage Rates'!$C$2, "E1",
IF(E130 = 'Parity &amp; Living Wage Rates'!$C$3, "E2",
IF(E130 = 'Parity &amp; Living Wage Rates'!$C$4, "E3",
IF(E130 = 'Parity &amp; Living Wage Rates'!$C$5, "E4",
IF(E130 = 'Parity &amp; Living Wage Rates'!$C$6, "E5", "No_Ed_Selected")))))</f>
        <v>No_Ed_Selected</v>
      </c>
      <c r="K130" s="7" t="str">
        <f t="shared" si="5"/>
        <v>ATNot QualifiedNo_Ed_Selected</v>
      </c>
    </row>
    <row r="131" spans="1:55" s="20" customFormat="1" ht="18" customHeight="1" thickBot="1" x14ac:dyDescent="0.4">
      <c r="A131" s="325"/>
      <c r="B131" s="321"/>
      <c r="C131" s="317"/>
      <c r="D131" s="310"/>
      <c r="E131" s="300"/>
      <c r="F131" s="400"/>
      <c r="G131" s="394" t="str">
        <f>IFERROR(INDEX(Match_Table!$B$3:$B$22, MATCH(K131, Match_Table!$A$3:$A$22, 0)), "Not Qualified")</f>
        <v>Not Qualified</v>
      </c>
      <c r="H131" s="7" t="str">
        <f t="shared" si="3"/>
        <v>AT</v>
      </c>
      <c r="I131" s="7" t="str">
        <f t="shared" si="4"/>
        <v>Not Qualified</v>
      </c>
      <c r="J131" s="7" t="str">
        <f>IF(E131 = 'Parity &amp; Living Wage Rates'!$C$2, "E1",
IF(E131 = 'Parity &amp; Living Wage Rates'!$C$3, "E2",
IF(E131 = 'Parity &amp; Living Wage Rates'!$C$4, "E3",
IF(E131 = 'Parity &amp; Living Wage Rates'!$C$5, "E4",
IF(E131 = 'Parity &amp; Living Wage Rates'!$C$6, "E5", "No_Ed_Selected")))))</f>
        <v>No_Ed_Selected</v>
      </c>
      <c r="K131" s="7" t="str">
        <f t="shared" si="5"/>
        <v>ATNot QualifiedNo_Ed_Selected</v>
      </c>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ht="18" customHeight="1" thickBot="1" x14ac:dyDescent="0.4">
      <c r="A132" s="325"/>
      <c r="B132" s="321"/>
      <c r="C132" s="317"/>
      <c r="D132" s="310"/>
      <c r="E132" s="300"/>
      <c r="F132" s="401"/>
      <c r="G132" s="394" t="str">
        <f>IFERROR(INDEX(Match_Table!$B$3:$B$22, MATCH(K132, Match_Table!$A$3:$A$22, 0)), "Not Qualified")</f>
        <v>Not Qualified</v>
      </c>
      <c r="H132" s="7" t="str">
        <f t="shared" si="3"/>
        <v>AT</v>
      </c>
      <c r="I132" s="7" t="str">
        <f t="shared" si="4"/>
        <v>Not Qualified</v>
      </c>
      <c r="J132" s="7" t="str">
        <f>IF(E132 = 'Parity &amp; Living Wage Rates'!$C$2, "E1",
IF(E132 = 'Parity &amp; Living Wage Rates'!$C$3, "E2",
IF(E132 = 'Parity &amp; Living Wage Rates'!$C$4, "E3",
IF(E132 = 'Parity &amp; Living Wage Rates'!$C$5, "E4",
IF(E132 = 'Parity &amp; Living Wage Rates'!$C$6, "E5", "No_Ed_Selected")))))</f>
        <v>No_Ed_Selected</v>
      </c>
      <c r="K132" s="7" t="str">
        <f t="shared" si="5"/>
        <v>ATNot QualifiedNo_Ed_Selected</v>
      </c>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s="19" customFormat="1" ht="18" customHeight="1" thickBot="1" x14ac:dyDescent="0.4">
      <c r="A133" s="325"/>
      <c r="B133" s="321"/>
      <c r="C133" s="317"/>
      <c r="D133" s="310"/>
      <c r="E133" s="300"/>
      <c r="F133" s="402"/>
      <c r="G133" s="394" t="str">
        <f>IFERROR(INDEX(Match_Table!$B$3:$B$22, MATCH(K133, Match_Table!$A$3:$A$22, 0)), "Not Qualified")</f>
        <v>Not Qualified</v>
      </c>
      <c r="H133" s="7" t="str">
        <f t="shared" si="3"/>
        <v>AT</v>
      </c>
      <c r="I133" s="7" t="str">
        <f t="shared" si="4"/>
        <v>Not Qualified</v>
      </c>
      <c r="J133" s="7" t="str">
        <f>IF(E133 = 'Parity &amp; Living Wage Rates'!$C$2, "E1",
IF(E133 = 'Parity &amp; Living Wage Rates'!$C$3, "E2",
IF(E133 = 'Parity &amp; Living Wage Rates'!$C$4, "E3",
IF(E133 = 'Parity &amp; Living Wage Rates'!$C$5, "E4",
IF(E133 = 'Parity &amp; Living Wage Rates'!$C$6, "E5", "No_Ed_Selected")))))</f>
        <v>No_Ed_Selected</v>
      </c>
      <c r="K133" s="7" t="str">
        <f t="shared" si="5"/>
        <v>ATNot QualifiedNo_Ed_Selected</v>
      </c>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s="19" customFormat="1" ht="18" customHeight="1" thickBot="1" x14ac:dyDescent="0.4">
      <c r="A134" s="325"/>
      <c r="B134" s="321"/>
      <c r="C134" s="317"/>
      <c r="D134" s="310"/>
      <c r="E134" s="300"/>
      <c r="F134" s="403"/>
      <c r="G134" s="394" t="str">
        <f>IFERROR(INDEX(Match_Table!$B$3:$B$22, MATCH(K134, Match_Table!$A$3:$A$22, 0)), "Not Qualified")</f>
        <v>Not Qualified</v>
      </c>
      <c r="H134" s="7" t="str">
        <f t="shared" si="3"/>
        <v>AT</v>
      </c>
      <c r="I134" s="7" t="str">
        <f t="shared" si="4"/>
        <v>Not Qualified</v>
      </c>
      <c r="J134" s="7" t="str">
        <f>IF(E134 = 'Parity &amp; Living Wage Rates'!$C$2, "E1",
IF(E134 = 'Parity &amp; Living Wage Rates'!$C$3, "E2",
IF(E134 = 'Parity &amp; Living Wage Rates'!$C$4, "E3",
IF(E134 = 'Parity &amp; Living Wage Rates'!$C$5, "E4",
IF(E134 = 'Parity &amp; Living Wage Rates'!$C$6, "E5", "No_Ed_Selected")))))</f>
        <v>No_Ed_Selected</v>
      </c>
      <c r="K134" s="7" t="str">
        <f t="shared" si="5"/>
        <v>ATNot QualifiedNo_Ed_Selected</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s="19" customFormat="1" ht="18" customHeight="1" thickBot="1" x14ac:dyDescent="0.4">
      <c r="A135" s="325"/>
      <c r="B135" s="321"/>
      <c r="C135" s="317"/>
      <c r="D135" s="310"/>
      <c r="E135" s="300"/>
      <c r="F135" s="400"/>
      <c r="G135" s="394" t="str">
        <f>IFERROR(INDEX(Match_Table!$B$3:$B$22, MATCH(K135, Match_Table!$A$3:$A$22, 0)), "Not Qualified")</f>
        <v>Not Qualified</v>
      </c>
      <c r="H135" s="7" t="str">
        <f t="shared" si="3"/>
        <v>AT</v>
      </c>
      <c r="I135" s="7" t="str">
        <f t="shared" si="4"/>
        <v>Not Qualified</v>
      </c>
      <c r="J135" s="7" t="str">
        <f>IF(E135 = 'Parity &amp; Living Wage Rates'!$C$2, "E1",
IF(E135 = 'Parity &amp; Living Wage Rates'!$C$3, "E2",
IF(E135 = 'Parity &amp; Living Wage Rates'!$C$4, "E3",
IF(E135 = 'Parity &amp; Living Wage Rates'!$C$5, "E4",
IF(E135 = 'Parity &amp; Living Wage Rates'!$C$6, "E5", "No_Ed_Selected")))))</f>
        <v>No_Ed_Selected</v>
      </c>
      <c r="K135" s="7" t="str">
        <f t="shared" si="5"/>
        <v>ATNot QualifiedNo_Ed_Selected</v>
      </c>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1:55" ht="18" customHeight="1" thickBot="1" x14ac:dyDescent="0.4">
      <c r="A136" s="325"/>
      <c r="B136" s="321"/>
      <c r="C136" s="317"/>
      <c r="D136" s="310"/>
      <c r="E136" s="300"/>
      <c r="F136" s="401"/>
      <c r="G136" s="394" t="str">
        <f>IFERROR(INDEX(Match_Table!$B$3:$B$22, MATCH(K136, Match_Table!$A$3:$A$22, 0)), "Not Qualified")</f>
        <v>Not Qualified</v>
      </c>
      <c r="H136" s="7" t="str">
        <f t="shared" si="3"/>
        <v>AT</v>
      </c>
      <c r="I136" s="7" t="str">
        <f t="shared" si="4"/>
        <v>Not Qualified</v>
      </c>
      <c r="J136" s="7" t="str">
        <f>IF(E136 = 'Parity &amp; Living Wage Rates'!$C$2, "E1",
IF(E136 = 'Parity &amp; Living Wage Rates'!$C$3, "E2",
IF(E136 = 'Parity &amp; Living Wage Rates'!$C$4, "E3",
IF(E136 = 'Parity &amp; Living Wage Rates'!$C$5, "E4",
IF(E136 = 'Parity &amp; Living Wage Rates'!$C$6, "E5", "No_Ed_Selected")))))</f>
        <v>No_Ed_Selected</v>
      </c>
      <c r="K136" s="7" t="str">
        <f t="shared" si="5"/>
        <v>ATNot QualifiedNo_Ed_Selected</v>
      </c>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s="20" customFormat="1" ht="18" customHeight="1" thickBot="1" x14ac:dyDescent="0.4">
      <c r="A137" s="325"/>
      <c r="B137" s="321"/>
      <c r="C137" s="317"/>
      <c r="D137" s="310"/>
      <c r="E137" s="300"/>
      <c r="F137" s="400"/>
      <c r="G137" s="394" t="str">
        <f>IFERROR(INDEX(Match_Table!$B$3:$B$22, MATCH(K137, Match_Table!$A$3:$A$22, 0)), "Not Qualified")</f>
        <v>Not Qualified</v>
      </c>
      <c r="H137" s="7" t="str">
        <f t="shared" ref="H137:H158" si="6">IF(C137 = "Lead Teacher", "LT", "AT")</f>
        <v>AT</v>
      </c>
      <c r="I137" s="7" t="str">
        <f t="shared" ref="I137:I158" si="7">IF(D137&gt;=30, "FT", IF(D137 &lt;20, "Not Qualified", "PT"))</f>
        <v>Not Qualified</v>
      </c>
      <c r="J137" s="7" t="str">
        <f>IF(E137 = 'Parity &amp; Living Wage Rates'!$C$2, "E1",
IF(E137 = 'Parity &amp; Living Wage Rates'!$C$3, "E2",
IF(E137 = 'Parity &amp; Living Wage Rates'!$C$4, "E3",
IF(E137 = 'Parity &amp; Living Wage Rates'!$C$5, "E4",
IF(E137 = 'Parity &amp; Living Wage Rates'!$C$6, "E5", "No_Ed_Selected")))))</f>
        <v>No_Ed_Selected</v>
      </c>
      <c r="K137" s="7" t="str">
        <f t="shared" ref="K137:K158" si="8">H137&amp;I137&amp;J137</f>
        <v>ATNot QualifiedNo_Ed_Selected</v>
      </c>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1:55" ht="18" customHeight="1" thickBot="1" x14ac:dyDescent="0.4">
      <c r="A138" s="325"/>
      <c r="B138" s="321"/>
      <c r="C138" s="317"/>
      <c r="D138" s="310"/>
      <c r="E138" s="300"/>
      <c r="F138" s="401"/>
      <c r="G138" s="394" t="str">
        <f>IFERROR(INDEX(Match_Table!$B$3:$B$22, MATCH(K138, Match_Table!$A$3:$A$22, 0)), "Not Qualified")</f>
        <v>Not Qualified</v>
      </c>
      <c r="H138" s="7" t="str">
        <f t="shared" si="6"/>
        <v>AT</v>
      </c>
      <c r="I138" s="7" t="str">
        <f t="shared" si="7"/>
        <v>Not Qualified</v>
      </c>
      <c r="J138" s="7" t="str">
        <f>IF(E138 = 'Parity &amp; Living Wage Rates'!$C$2, "E1",
IF(E138 = 'Parity &amp; Living Wage Rates'!$C$3, "E2",
IF(E138 = 'Parity &amp; Living Wage Rates'!$C$4, "E3",
IF(E138 = 'Parity &amp; Living Wage Rates'!$C$5, "E4",
IF(E138 = 'Parity &amp; Living Wage Rates'!$C$6, "E5", "No_Ed_Selected")))))</f>
        <v>No_Ed_Selected</v>
      </c>
      <c r="K138" s="7" t="str">
        <f t="shared" si="8"/>
        <v>ATNot QualifiedNo_Ed_Selected</v>
      </c>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s="19" customFormat="1" ht="18" customHeight="1" thickBot="1" x14ac:dyDescent="0.4">
      <c r="A139" s="325"/>
      <c r="B139" s="321"/>
      <c r="C139" s="317"/>
      <c r="D139" s="310"/>
      <c r="E139" s="300"/>
      <c r="F139" s="402"/>
      <c r="G139" s="394" t="str">
        <f>IFERROR(INDEX(Match_Table!$B$3:$B$22, MATCH(K139, Match_Table!$A$3:$A$22, 0)), "Not Qualified")</f>
        <v>Not Qualified</v>
      </c>
      <c r="H139" s="7" t="str">
        <f t="shared" si="6"/>
        <v>AT</v>
      </c>
      <c r="I139" s="7" t="str">
        <f t="shared" si="7"/>
        <v>Not Qualified</v>
      </c>
      <c r="J139" s="7" t="str">
        <f>IF(E139 = 'Parity &amp; Living Wage Rates'!$C$2, "E1",
IF(E139 = 'Parity &amp; Living Wage Rates'!$C$3, "E2",
IF(E139 = 'Parity &amp; Living Wage Rates'!$C$4, "E3",
IF(E139 = 'Parity &amp; Living Wage Rates'!$C$5, "E4",
IF(E139 = 'Parity &amp; Living Wage Rates'!$C$6, "E5", "No_Ed_Selected")))))</f>
        <v>No_Ed_Selected</v>
      </c>
      <c r="K139" s="7" t="str">
        <f t="shared" si="8"/>
        <v>ATNot QualifiedNo_Ed_Selected</v>
      </c>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1:55" ht="18" customHeight="1" thickBot="1" x14ac:dyDescent="0.4">
      <c r="A140" s="325"/>
      <c r="B140" s="321"/>
      <c r="C140" s="317"/>
      <c r="D140" s="310"/>
      <c r="E140" s="300"/>
      <c r="F140" s="401"/>
      <c r="G140" s="394" t="str">
        <f>IFERROR(INDEX(Match_Table!$B$3:$B$22, MATCH(K140, Match_Table!$A$3:$A$22, 0)), "Not Qualified")</f>
        <v>Not Qualified</v>
      </c>
      <c r="H140" s="7" t="str">
        <f t="shared" si="6"/>
        <v>AT</v>
      </c>
      <c r="I140" s="7" t="str">
        <f t="shared" si="7"/>
        <v>Not Qualified</v>
      </c>
      <c r="J140" s="7" t="str">
        <f>IF(E140 = 'Parity &amp; Living Wage Rates'!$C$2, "E1",
IF(E140 = 'Parity &amp; Living Wage Rates'!$C$3, "E2",
IF(E140 = 'Parity &amp; Living Wage Rates'!$C$4, "E3",
IF(E140 = 'Parity &amp; Living Wage Rates'!$C$5, "E4",
IF(E140 = 'Parity &amp; Living Wage Rates'!$C$6, "E5", "No_Ed_Selected")))))</f>
        <v>No_Ed_Selected</v>
      </c>
      <c r="K140" s="7" t="str">
        <f t="shared" si="8"/>
        <v>ATNot QualifiedNo_Ed_Selected</v>
      </c>
    </row>
    <row r="141" spans="1:55" s="19" customFormat="1" ht="18" customHeight="1" thickBot="1" x14ac:dyDescent="0.4">
      <c r="A141" s="325"/>
      <c r="B141" s="321"/>
      <c r="C141" s="317"/>
      <c r="D141" s="310"/>
      <c r="E141" s="300"/>
      <c r="F141" s="402"/>
      <c r="G141" s="394" t="str">
        <f>IFERROR(INDEX(Match_Table!$B$3:$B$22, MATCH(K141, Match_Table!$A$3:$A$22, 0)), "Not Qualified")</f>
        <v>Not Qualified</v>
      </c>
      <c r="H141" s="7" t="str">
        <f t="shared" si="6"/>
        <v>AT</v>
      </c>
      <c r="I141" s="7" t="str">
        <f t="shared" si="7"/>
        <v>Not Qualified</v>
      </c>
      <c r="J141" s="7" t="str">
        <f>IF(E141 = 'Parity &amp; Living Wage Rates'!$C$2, "E1",
IF(E141 = 'Parity &amp; Living Wage Rates'!$C$3, "E2",
IF(E141 = 'Parity &amp; Living Wage Rates'!$C$4, "E3",
IF(E141 = 'Parity &amp; Living Wage Rates'!$C$5, "E4",
IF(E141 = 'Parity &amp; Living Wage Rates'!$C$6, "E5", "No_Ed_Selected")))))</f>
        <v>No_Ed_Selected</v>
      </c>
      <c r="K141" s="7" t="str">
        <f t="shared" si="8"/>
        <v>ATNot QualifiedNo_Ed_Selected</v>
      </c>
    </row>
    <row r="142" spans="1:55" s="19" customFormat="1" ht="18" customHeight="1" thickBot="1" x14ac:dyDescent="0.4">
      <c r="A142" s="325"/>
      <c r="B142" s="321"/>
      <c r="C142" s="317"/>
      <c r="D142" s="310"/>
      <c r="E142" s="300"/>
      <c r="F142" s="402"/>
      <c r="G142" s="394" t="str">
        <f>IFERROR(INDEX(Match_Table!$B$3:$B$22, MATCH(K142, Match_Table!$A$3:$A$22, 0)), "Not Qualified")</f>
        <v>Not Qualified</v>
      </c>
      <c r="H142" s="7" t="str">
        <f t="shared" si="6"/>
        <v>AT</v>
      </c>
      <c r="I142" s="7" t="str">
        <f t="shared" si="7"/>
        <v>Not Qualified</v>
      </c>
      <c r="J142" s="7" t="str">
        <f>IF(E142 = 'Parity &amp; Living Wage Rates'!$C$2, "E1",
IF(E142 = 'Parity &amp; Living Wage Rates'!$C$3, "E2",
IF(E142 = 'Parity &amp; Living Wage Rates'!$C$4, "E3",
IF(E142 = 'Parity &amp; Living Wage Rates'!$C$5, "E4",
IF(E142 = 'Parity &amp; Living Wage Rates'!$C$6, "E5", "No_Ed_Selected")))))</f>
        <v>No_Ed_Selected</v>
      </c>
      <c r="K142" s="7" t="str">
        <f t="shared" si="8"/>
        <v>ATNot QualifiedNo_Ed_Selected</v>
      </c>
    </row>
    <row r="143" spans="1:55" s="19" customFormat="1" ht="18" customHeight="1" thickBot="1" x14ac:dyDescent="0.4">
      <c r="A143" s="325"/>
      <c r="B143" s="321"/>
      <c r="C143" s="317"/>
      <c r="D143" s="310"/>
      <c r="E143" s="300"/>
      <c r="F143" s="402"/>
      <c r="G143" s="394" t="str">
        <f>IFERROR(INDEX(Match_Table!$B$3:$B$22, MATCH(K143, Match_Table!$A$3:$A$22, 0)), "Not Qualified")</f>
        <v>Not Qualified</v>
      </c>
      <c r="H143" s="7" t="str">
        <f t="shared" si="6"/>
        <v>AT</v>
      </c>
      <c r="I143" s="7" t="str">
        <f t="shared" si="7"/>
        <v>Not Qualified</v>
      </c>
      <c r="J143" s="7" t="str">
        <f>IF(E143 = 'Parity &amp; Living Wage Rates'!$C$2, "E1",
IF(E143 = 'Parity &amp; Living Wage Rates'!$C$3, "E2",
IF(E143 = 'Parity &amp; Living Wage Rates'!$C$4, "E3",
IF(E143 = 'Parity &amp; Living Wage Rates'!$C$5, "E4",
IF(E143 = 'Parity &amp; Living Wage Rates'!$C$6, "E5", "No_Ed_Selected")))))</f>
        <v>No_Ed_Selected</v>
      </c>
      <c r="K143" s="7" t="str">
        <f t="shared" si="8"/>
        <v>ATNot QualifiedNo_Ed_Selected</v>
      </c>
    </row>
    <row r="144" spans="1:55" s="19" customFormat="1" ht="18" customHeight="1" thickBot="1" x14ac:dyDescent="0.4">
      <c r="A144" s="325"/>
      <c r="B144" s="321"/>
      <c r="C144" s="317"/>
      <c r="D144" s="310"/>
      <c r="E144" s="300"/>
      <c r="F144" s="402"/>
      <c r="G144" s="394" t="str">
        <f>IFERROR(INDEX(Match_Table!$B$3:$B$22, MATCH(K144, Match_Table!$A$3:$A$22, 0)), "Not Qualified")</f>
        <v>Not Qualified</v>
      </c>
      <c r="H144" s="7" t="str">
        <f t="shared" si="6"/>
        <v>AT</v>
      </c>
      <c r="I144" s="7" t="str">
        <f t="shared" si="7"/>
        <v>Not Qualified</v>
      </c>
      <c r="J144" s="7" t="str">
        <f>IF(E144 = 'Parity &amp; Living Wage Rates'!$C$2, "E1",
IF(E144 = 'Parity &amp; Living Wage Rates'!$C$3, "E2",
IF(E144 = 'Parity &amp; Living Wage Rates'!$C$4, "E3",
IF(E144 = 'Parity &amp; Living Wage Rates'!$C$5, "E4",
IF(E144 = 'Parity &amp; Living Wage Rates'!$C$6, "E5", "No_Ed_Selected")))))</f>
        <v>No_Ed_Selected</v>
      </c>
      <c r="K144" s="7" t="str">
        <f t="shared" si="8"/>
        <v>ATNot QualifiedNo_Ed_Selected</v>
      </c>
    </row>
    <row r="145" spans="1:11" s="19" customFormat="1" ht="18" customHeight="1" thickBot="1" x14ac:dyDescent="0.4">
      <c r="A145" s="325"/>
      <c r="B145" s="321"/>
      <c r="C145" s="317"/>
      <c r="D145" s="310"/>
      <c r="E145" s="300"/>
      <c r="F145" s="402"/>
      <c r="G145" s="394" t="str">
        <f>IFERROR(INDEX(Match_Table!$B$3:$B$22, MATCH(K145, Match_Table!$A$3:$A$22, 0)), "Not Qualified")</f>
        <v>Not Qualified</v>
      </c>
      <c r="H145" s="7" t="str">
        <f t="shared" si="6"/>
        <v>AT</v>
      </c>
      <c r="I145" s="7" t="str">
        <f t="shared" si="7"/>
        <v>Not Qualified</v>
      </c>
      <c r="J145" s="7" t="str">
        <f>IF(E145 = 'Parity &amp; Living Wage Rates'!$C$2, "E1",
IF(E145 = 'Parity &amp; Living Wage Rates'!$C$3, "E2",
IF(E145 = 'Parity &amp; Living Wage Rates'!$C$4, "E3",
IF(E145 = 'Parity &amp; Living Wage Rates'!$C$5, "E4",
IF(E145 = 'Parity &amp; Living Wage Rates'!$C$6, "E5", "No_Ed_Selected")))))</f>
        <v>No_Ed_Selected</v>
      </c>
      <c r="K145" s="7" t="str">
        <f t="shared" si="8"/>
        <v>ATNot QualifiedNo_Ed_Selected</v>
      </c>
    </row>
    <row r="146" spans="1:11" s="19" customFormat="1" ht="18" customHeight="1" thickBot="1" x14ac:dyDescent="0.4">
      <c r="A146" s="325"/>
      <c r="B146" s="321"/>
      <c r="C146" s="317"/>
      <c r="D146" s="310"/>
      <c r="E146" s="300"/>
      <c r="F146" s="402"/>
      <c r="G146" s="394" t="str">
        <f>IFERROR(INDEX(Match_Table!$B$3:$B$22, MATCH(K146, Match_Table!$A$3:$A$22, 0)), "Not Qualified")</f>
        <v>Not Qualified</v>
      </c>
      <c r="H146" s="7" t="str">
        <f t="shared" si="6"/>
        <v>AT</v>
      </c>
      <c r="I146" s="7" t="str">
        <f t="shared" si="7"/>
        <v>Not Qualified</v>
      </c>
      <c r="J146" s="7" t="str">
        <f>IF(E146 = 'Parity &amp; Living Wage Rates'!$C$2, "E1",
IF(E146 = 'Parity &amp; Living Wage Rates'!$C$3, "E2",
IF(E146 = 'Parity &amp; Living Wage Rates'!$C$4, "E3",
IF(E146 = 'Parity &amp; Living Wage Rates'!$C$5, "E4",
IF(E146 = 'Parity &amp; Living Wage Rates'!$C$6, "E5", "No_Ed_Selected")))))</f>
        <v>No_Ed_Selected</v>
      </c>
      <c r="K146" s="7" t="str">
        <f t="shared" si="8"/>
        <v>ATNot QualifiedNo_Ed_Selected</v>
      </c>
    </row>
    <row r="147" spans="1:11" s="19" customFormat="1" ht="18" customHeight="1" thickBot="1" x14ac:dyDescent="0.4">
      <c r="A147" s="325"/>
      <c r="B147" s="321"/>
      <c r="C147" s="317"/>
      <c r="D147" s="310"/>
      <c r="E147" s="300"/>
      <c r="F147" s="402"/>
      <c r="G147" s="394" t="str">
        <f>IFERROR(INDEX(Match_Table!$B$3:$B$22, MATCH(K147, Match_Table!$A$3:$A$22, 0)), "Not Qualified")</f>
        <v>Not Qualified</v>
      </c>
      <c r="H147" s="7" t="str">
        <f t="shared" si="6"/>
        <v>AT</v>
      </c>
      <c r="I147" s="7" t="str">
        <f t="shared" si="7"/>
        <v>Not Qualified</v>
      </c>
      <c r="J147" s="7" t="str">
        <f>IF(E147 = 'Parity &amp; Living Wage Rates'!$C$2, "E1",
IF(E147 = 'Parity &amp; Living Wage Rates'!$C$3, "E2",
IF(E147 = 'Parity &amp; Living Wage Rates'!$C$4, "E3",
IF(E147 = 'Parity &amp; Living Wage Rates'!$C$5, "E4",
IF(E147 = 'Parity &amp; Living Wage Rates'!$C$6, "E5", "No_Ed_Selected")))))</f>
        <v>No_Ed_Selected</v>
      </c>
      <c r="K147" s="7" t="str">
        <f t="shared" si="8"/>
        <v>ATNot QualifiedNo_Ed_Selected</v>
      </c>
    </row>
    <row r="148" spans="1:11" s="19" customFormat="1" ht="18" customHeight="1" thickBot="1" x14ac:dyDescent="0.4">
      <c r="A148" s="325"/>
      <c r="B148" s="321"/>
      <c r="C148" s="317"/>
      <c r="D148" s="310"/>
      <c r="E148" s="300"/>
      <c r="F148" s="402"/>
      <c r="G148" s="394" t="str">
        <f>IFERROR(INDEX(Match_Table!$B$3:$B$22, MATCH(K148, Match_Table!$A$3:$A$22, 0)), "Not Qualified")</f>
        <v>Not Qualified</v>
      </c>
      <c r="H148" s="7" t="str">
        <f t="shared" si="6"/>
        <v>AT</v>
      </c>
      <c r="I148" s="7" t="str">
        <f t="shared" si="7"/>
        <v>Not Qualified</v>
      </c>
      <c r="J148" s="7" t="str">
        <f>IF(E148 = 'Parity &amp; Living Wage Rates'!$C$2, "E1",
IF(E148 = 'Parity &amp; Living Wage Rates'!$C$3, "E2",
IF(E148 = 'Parity &amp; Living Wage Rates'!$C$4, "E3",
IF(E148 = 'Parity &amp; Living Wage Rates'!$C$5, "E4",
IF(E148 = 'Parity &amp; Living Wage Rates'!$C$6, "E5", "No_Ed_Selected")))))</f>
        <v>No_Ed_Selected</v>
      </c>
      <c r="K148" s="7" t="str">
        <f t="shared" si="8"/>
        <v>ATNot QualifiedNo_Ed_Selected</v>
      </c>
    </row>
    <row r="149" spans="1:11" s="19" customFormat="1" ht="18" customHeight="1" thickBot="1" x14ac:dyDescent="0.4">
      <c r="A149" s="325"/>
      <c r="B149" s="321"/>
      <c r="C149" s="317"/>
      <c r="D149" s="310"/>
      <c r="E149" s="300"/>
      <c r="F149" s="402"/>
      <c r="G149" s="394" t="str">
        <f>IFERROR(INDEX(Match_Table!$B$3:$B$22, MATCH(K149, Match_Table!$A$3:$A$22, 0)), "Not Qualified")</f>
        <v>Not Qualified</v>
      </c>
      <c r="H149" s="7" t="str">
        <f t="shared" si="6"/>
        <v>AT</v>
      </c>
      <c r="I149" s="7" t="str">
        <f t="shared" si="7"/>
        <v>Not Qualified</v>
      </c>
      <c r="J149" s="7" t="str">
        <f>IF(E149 = 'Parity &amp; Living Wage Rates'!$C$2, "E1",
IF(E149 = 'Parity &amp; Living Wage Rates'!$C$3, "E2",
IF(E149 = 'Parity &amp; Living Wage Rates'!$C$4, "E3",
IF(E149 = 'Parity &amp; Living Wage Rates'!$C$5, "E4",
IF(E149 = 'Parity &amp; Living Wage Rates'!$C$6, "E5", "No_Ed_Selected")))))</f>
        <v>No_Ed_Selected</v>
      </c>
      <c r="K149" s="7" t="str">
        <f t="shared" si="8"/>
        <v>ATNot QualifiedNo_Ed_Selected</v>
      </c>
    </row>
    <row r="150" spans="1:11" s="19" customFormat="1" ht="18" customHeight="1" thickBot="1" x14ac:dyDescent="0.4">
      <c r="A150" s="325"/>
      <c r="B150" s="321"/>
      <c r="C150" s="317"/>
      <c r="D150" s="310"/>
      <c r="E150" s="300"/>
      <c r="F150" s="402"/>
      <c r="G150" s="394" t="str">
        <f>IFERROR(INDEX(Match_Table!$B$3:$B$22, MATCH(K150, Match_Table!$A$3:$A$22, 0)), "Not Qualified")</f>
        <v>Not Qualified</v>
      </c>
      <c r="H150" s="7" t="str">
        <f t="shared" si="6"/>
        <v>AT</v>
      </c>
      <c r="I150" s="7" t="str">
        <f t="shared" si="7"/>
        <v>Not Qualified</v>
      </c>
      <c r="J150" s="7" t="str">
        <f>IF(E150 = 'Parity &amp; Living Wage Rates'!$C$2, "E1",
IF(E150 = 'Parity &amp; Living Wage Rates'!$C$3, "E2",
IF(E150 = 'Parity &amp; Living Wage Rates'!$C$4, "E3",
IF(E150 = 'Parity &amp; Living Wage Rates'!$C$5, "E4",
IF(E150 = 'Parity &amp; Living Wage Rates'!$C$6, "E5", "No_Ed_Selected")))))</f>
        <v>No_Ed_Selected</v>
      </c>
      <c r="K150" s="7" t="str">
        <f t="shared" si="8"/>
        <v>ATNot QualifiedNo_Ed_Selected</v>
      </c>
    </row>
    <row r="151" spans="1:11" s="19" customFormat="1" ht="18" customHeight="1" thickBot="1" x14ac:dyDescent="0.4">
      <c r="A151" s="325"/>
      <c r="B151" s="321"/>
      <c r="C151" s="317"/>
      <c r="D151" s="310"/>
      <c r="E151" s="300"/>
      <c r="F151" s="402"/>
      <c r="G151" s="394" t="str">
        <f>IFERROR(INDEX(Match_Table!$B$3:$B$22, MATCH(K151, Match_Table!$A$3:$A$22, 0)), "Not Qualified")</f>
        <v>Not Qualified</v>
      </c>
      <c r="H151" s="7" t="str">
        <f t="shared" si="6"/>
        <v>AT</v>
      </c>
      <c r="I151" s="7" t="str">
        <f t="shared" si="7"/>
        <v>Not Qualified</v>
      </c>
      <c r="J151" s="7" t="str">
        <f>IF(E151 = 'Parity &amp; Living Wage Rates'!$C$2, "E1",
IF(E151 = 'Parity &amp; Living Wage Rates'!$C$3, "E2",
IF(E151 = 'Parity &amp; Living Wage Rates'!$C$4, "E3",
IF(E151 = 'Parity &amp; Living Wage Rates'!$C$5, "E4",
IF(E151 = 'Parity &amp; Living Wage Rates'!$C$6, "E5", "No_Ed_Selected")))))</f>
        <v>No_Ed_Selected</v>
      </c>
      <c r="K151" s="7" t="str">
        <f t="shared" si="8"/>
        <v>ATNot QualifiedNo_Ed_Selected</v>
      </c>
    </row>
    <row r="152" spans="1:11" s="19" customFormat="1" ht="18" customHeight="1" thickBot="1" x14ac:dyDescent="0.4">
      <c r="A152" s="325"/>
      <c r="B152" s="321"/>
      <c r="C152" s="317"/>
      <c r="D152" s="310"/>
      <c r="E152" s="300"/>
      <c r="F152" s="402"/>
      <c r="G152" s="394" t="str">
        <f>IFERROR(INDEX(Match_Table!$B$3:$B$22, MATCH(K152, Match_Table!$A$3:$A$22, 0)), "Not Qualified")</f>
        <v>Not Qualified</v>
      </c>
      <c r="H152" s="7" t="str">
        <f t="shared" si="6"/>
        <v>AT</v>
      </c>
      <c r="I152" s="7" t="str">
        <f t="shared" si="7"/>
        <v>Not Qualified</v>
      </c>
      <c r="J152" s="7" t="str">
        <f>IF(E152 = 'Parity &amp; Living Wage Rates'!$C$2, "E1",
IF(E152 = 'Parity &amp; Living Wage Rates'!$C$3, "E2",
IF(E152 = 'Parity &amp; Living Wage Rates'!$C$4, "E3",
IF(E152 = 'Parity &amp; Living Wage Rates'!$C$5, "E4",
IF(E152 = 'Parity &amp; Living Wage Rates'!$C$6, "E5", "No_Ed_Selected")))))</f>
        <v>No_Ed_Selected</v>
      </c>
      <c r="K152" s="7" t="str">
        <f t="shared" si="8"/>
        <v>ATNot QualifiedNo_Ed_Selected</v>
      </c>
    </row>
    <row r="153" spans="1:11" s="19" customFormat="1" ht="18" customHeight="1" thickBot="1" x14ac:dyDescent="0.4">
      <c r="A153" s="325"/>
      <c r="B153" s="321"/>
      <c r="C153" s="317"/>
      <c r="D153" s="310"/>
      <c r="E153" s="300"/>
      <c r="F153" s="402"/>
      <c r="G153" s="394" t="str">
        <f>IFERROR(INDEX(Match_Table!$B$3:$B$22, MATCH(K153, Match_Table!$A$3:$A$22, 0)), "Not Qualified")</f>
        <v>Not Qualified</v>
      </c>
      <c r="H153" s="7" t="str">
        <f t="shared" si="6"/>
        <v>AT</v>
      </c>
      <c r="I153" s="7" t="str">
        <f t="shared" si="7"/>
        <v>Not Qualified</v>
      </c>
      <c r="J153" s="7" t="str">
        <f>IF(E153 = 'Parity &amp; Living Wage Rates'!$C$2, "E1",
IF(E153 = 'Parity &amp; Living Wage Rates'!$C$3, "E2",
IF(E153 = 'Parity &amp; Living Wage Rates'!$C$4, "E3",
IF(E153 = 'Parity &amp; Living Wage Rates'!$C$5, "E4",
IF(E153 = 'Parity &amp; Living Wage Rates'!$C$6, "E5", "No_Ed_Selected")))))</f>
        <v>No_Ed_Selected</v>
      </c>
      <c r="K153" s="7" t="str">
        <f t="shared" si="8"/>
        <v>ATNot QualifiedNo_Ed_Selected</v>
      </c>
    </row>
    <row r="154" spans="1:11" s="19" customFormat="1" ht="18" customHeight="1" thickBot="1" x14ac:dyDescent="0.4">
      <c r="A154" s="325"/>
      <c r="B154" s="321"/>
      <c r="C154" s="317"/>
      <c r="D154" s="310"/>
      <c r="E154" s="300"/>
      <c r="F154" s="402"/>
      <c r="G154" s="394" t="str">
        <f>IFERROR(INDEX(Match_Table!$B$3:$B$22, MATCH(K154, Match_Table!$A$3:$A$22, 0)), "Not Qualified")</f>
        <v>Not Qualified</v>
      </c>
      <c r="H154" s="7" t="str">
        <f t="shared" si="6"/>
        <v>AT</v>
      </c>
      <c r="I154" s="7" t="str">
        <f t="shared" si="7"/>
        <v>Not Qualified</v>
      </c>
      <c r="J154" s="7" t="str">
        <f>IF(E154 = 'Parity &amp; Living Wage Rates'!$C$2, "E1",
IF(E154 = 'Parity &amp; Living Wage Rates'!$C$3, "E2",
IF(E154 = 'Parity &amp; Living Wage Rates'!$C$4, "E3",
IF(E154 = 'Parity &amp; Living Wage Rates'!$C$5, "E4",
IF(E154 = 'Parity &amp; Living Wage Rates'!$C$6, "E5", "No_Ed_Selected")))))</f>
        <v>No_Ed_Selected</v>
      </c>
      <c r="K154" s="7" t="str">
        <f t="shared" si="8"/>
        <v>ATNot QualifiedNo_Ed_Selected</v>
      </c>
    </row>
    <row r="155" spans="1:11" s="19" customFormat="1" ht="18" customHeight="1" thickBot="1" x14ac:dyDescent="0.4">
      <c r="A155" s="325"/>
      <c r="B155" s="321"/>
      <c r="C155" s="317"/>
      <c r="D155" s="310"/>
      <c r="E155" s="300"/>
      <c r="F155" s="402"/>
      <c r="G155" s="394" t="str">
        <f>IFERROR(INDEX(Match_Table!$B$3:$B$22, MATCH(K155, Match_Table!$A$3:$A$22, 0)), "Not Qualified")</f>
        <v>Not Qualified</v>
      </c>
      <c r="H155" s="7" t="str">
        <f t="shared" si="6"/>
        <v>AT</v>
      </c>
      <c r="I155" s="7" t="str">
        <f t="shared" si="7"/>
        <v>Not Qualified</v>
      </c>
      <c r="J155" s="7" t="str">
        <f>IF(E155 = 'Parity &amp; Living Wage Rates'!$C$2, "E1",
IF(E155 = 'Parity &amp; Living Wage Rates'!$C$3, "E2",
IF(E155 = 'Parity &amp; Living Wage Rates'!$C$4, "E3",
IF(E155 = 'Parity &amp; Living Wage Rates'!$C$5, "E4",
IF(E155 = 'Parity &amp; Living Wage Rates'!$C$6, "E5", "No_Ed_Selected")))))</f>
        <v>No_Ed_Selected</v>
      </c>
      <c r="K155" s="7" t="str">
        <f t="shared" si="8"/>
        <v>ATNot QualifiedNo_Ed_Selected</v>
      </c>
    </row>
    <row r="156" spans="1:11" s="19" customFormat="1" ht="18" customHeight="1" thickBot="1" x14ac:dyDescent="0.4">
      <c r="A156" s="325"/>
      <c r="B156" s="321"/>
      <c r="C156" s="317"/>
      <c r="D156" s="310"/>
      <c r="E156" s="300"/>
      <c r="F156" s="402"/>
      <c r="G156" s="394" t="str">
        <f>IFERROR(INDEX(Match_Table!$B$3:$B$22, MATCH(K156, Match_Table!$A$3:$A$22, 0)), "Not Qualified")</f>
        <v>Not Qualified</v>
      </c>
      <c r="H156" s="7" t="str">
        <f t="shared" si="6"/>
        <v>AT</v>
      </c>
      <c r="I156" s="7" t="str">
        <f t="shared" si="7"/>
        <v>Not Qualified</v>
      </c>
      <c r="J156" s="7" t="str">
        <f>IF(E156 = 'Parity &amp; Living Wage Rates'!$C$2, "E1",
IF(E156 = 'Parity &amp; Living Wage Rates'!$C$3, "E2",
IF(E156 = 'Parity &amp; Living Wage Rates'!$C$4, "E3",
IF(E156 = 'Parity &amp; Living Wage Rates'!$C$5, "E4",
IF(E156 = 'Parity &amp; Living Wage Rates'!$C$6, "E5", "No_Ed_Selected")))))</f>
        <v>No_Ed_Selected</v>
      </c>
      <c r="K156" s="7" t="str">
        <f t="shared" si="8"/>
        <v>ATNot QualifiedNo_Ed_Selected</v>
      </c>
    </row>
    <row r="157" spans="1:11" s="19" customFormat="1" ht="18" customHeight="1" thickBot="1" x14ac:dyDescent="0.4">
      <c r="A157" s="325"/>
      <c r="B157" s="321"/>
      <c r="C157" s="317"/>
      <c r="D157" s="310"/>
      <c r="E157" s="300"/>
      <c r="F157" s="402"/>
      <c r="G157" s="394" t="str">
        <f>IFERROR(INDEX(Match_Table!$B$3:$B$22, MATCH(K157, Match_Table!$A$3:$A$22, 0)), "Not Qualified")</f>
        <v>Not Qualified</v>
      </c>
      <c r="H157" s="7" t="str">
        <f t="shared" si="6"/>
        <v>AT</v>
      </c>
      <c r="I157" s="7" t="str">
        <f t="shared" si="7"/>
        <v>Not Qualified</v>
      </c>
      <c r="J157" s="7" t="str">
        <f>IF(E157 = 'Parity &amp; Living Wage Rates'!$C$2, "E1",
IF(E157 = 'Parity &amp; Living Wage Rates'!$C$3, "E2",
IF(E157 = 'Parity &amp; Living Wage Rates'!$C$4, "E3",
IF(E157 = 'Parity &amp; Living Wage Rates'!$C$5, "E4",
IF(E157 = 'Parity &amp; Living Wage Rates'!$C$6, "E5", "No_Ed_Selected")))))</f>
        <v>No_Ed_Selected</v>
      </c>
      <c r="K157" s="7" t="str">
        <f t="shared" si="8"/>
        <v>ATNot QualifiedNo_Ed_Selected</v>
      </c>
    </row>
    <row r="158" spans="1:11" s="19" customFormat="1" ht="18" customHeight="1" thickBot="1" x14ac:dyDescent="0.4">
      <c r="A158" s="325"/>
      <c r="B158" s="321"/>
      <c r="C158" s="317"/>
      <c r="D158" s="310"/>
      <c r="E158" s="300"/>
      <c r="F158" s="403"/>
      <c r="G158" s="394" t="str">
        <f>IFERROR(INDEX(Match_Table!$B$3:$B$22, MATCH(K158, Match_Table!$A$3:$A$22, 0)), "Not Qualified")</f>
        <v>Not Qualified</v>
      </c>
      <c r="H158" s="7" t="str">
        <f t="shared" si="6"/>
        <v>AT</v>
      </c>
      <c r="I158" s="7" t="str">
        <f t="shared" si="7"/>
        <v>Not Qualified</v>
      </c>
      <c r="J158" s="7" t="str">
        <f>IF(E158 = 'Parity &amp; Living Wage Rates'!$C$2, "E1",
IF(E158 = 'Parity &amp; Living Wage Rates'!$C$3, "E2",
IF(E158 = 'Parity &amp; Living Wage Rates'!$C$4, "E3",
IF(E158 = 'Parity &amp; Living Wage Rates'!$C$5, "E4",
IF(E158 = 'Parity &amp; Living Wage Rates'!$C$6, "E5", "No_Ed_Selected")))))</f>
        <v>No_Ed_Selected</v>
      </c>
      <c r="K158" s="7" t="str">
        <f t="shared" si="8"/>
        <v>ATNot QualifiedNo_Ed_Selected</v>
      </c>
    </row>
    <row r="159" spans="1:11" ht="13.95" customHeight="1" x14ac:dyDescent="0.35">
      <c r="A159" s="267"/>
      <c r="B159" s="294"/>
      <c r="C159" s="267"/>
      <c r="D159" s="265"/>
      <c r="E159" s="265"/>
      <c r="F159" s="268"/>
      <c r="G159" s="276"/>
      <c r="H159" s="7"/>
      <c r="I159" s="7"/>
    </row>
    <row r="160" spans="1:11" x14ac:dyDescent="0.35">
      <c r="A160" s="262"/>
      <c r="B160" s="295"/>
      <c r="C160" s="262"/>
      <c r="D160" s="262"/>
      <c r="E160" s="262"/>
      <c r="F160" s="262"/>
      <c r="G160" s="277"/>
    </row>
    <row r="161" spans="1:7" x14ac:dyDescent="0.35">
      <c r="A161" s="262"/>
      <c r="B161" s="295"/>
      <c r="C161" s="262"/>
      <c r="D161" s="262"/>
      <c r="E161" s="262"/>
      <c r="F161" s="262"/>
      <c r="G161" s="277"/>
    </row>
    <row r="162" spans="1:7" ht="18.600000000000001" thickBot="1" x14ac:dyDescent="0.4">
      <c r="A162" s="262"/>
      <c r="B162" s="295"/>
      <c r="C162" s="262"/>
      <c r="D162" s="262"/>
      <c r="E162" s="262"/>
      <c r="F162" s="262"/>
      <c r="G162" s="277"/>
    </row>
    <row r="163" spans="1:7" ht="19.2" thickTop="1" thickBot="1" x14ac:dyDescent="0.4">
      <c r="A163" s="280" t="s">
        <v>35</v>
      </c>
      <c r="B163" s="281">
        <f>SUM(G9:G158)</f>
        <v>0</v>
      </c>
      <c r="C163" s="262"/>
      <c r="D163" s="262"/>
      <c r="E163" s="262"/>
      <c r="F163" s="277"/>
      <c r="G163" s="8"/>
    </row>
    <row r="164" spans="1:7" ht="19.2" thickTop="1" thickBot="1" x14ac:dyDescent="0.4">
      <c r="A164" s="280" t="s">
        <v>240</v>
      </c>
      <c r="B164" s="281">
        <f>B163*15%</f>
        <v>0</v>
      </c>
      <c r="C164" s="262"/>
      <c r="D164" s="262"/>
      <c r="E164" s="262"/>
      <c r="F164" s="277"/>
      <c r="G164" s="8"/>
    </row>
    <row r="165" spans="1:7" ht="19.2" thickTop="1" thickBot="1" x14ac:dyDescent="0.4">
      <c r="A165" s="282" t="s">
        <v>36</v>
      </c>
      <c r="B165" s="281">
        <f>B163+B164</f>
        <v>0</v>
      </c>
      <c r="C165" s="262"/>
      <c r="D165" s="262"/>
      <c r="E165" s="262"/>
      <c r="F165" s="277"/>
      <c r="G165" s="8"/>
    </row>
    <row r="166" spans="1:7" ht="18.600000000000001" thickTop="1" x14ac:dyDescent="0.35"/>
  </sheetData>
  <sheetProtection algorithmName="SHA-512" hashValue="xjrV68bsh77EJuXtZJSY/9ZJa0+/hXG0vrGeUH85YiPe979+D7Gy0T25z02UPdEHTxl4QFBQfHV5zPoesdmAsA==" saltValue="eRE50iP5+QlfhxYmC2p5JQ==" spinCount="100000" sheet="1" objects="1" scenarios="1"/>
  <mergeCells count="5">
    <mergeCell ref="A1:G1"/>
    <mergeCell ref="B2:C2"/>
    <mergeCell ref="A3:G3"/>
    <mergeCell ref="A4:G4"/>
    <mergeCell ref="A5:G5"/>
  </mergeCells>
  <conditionalFormatting sqref="F8">
    <cfRule type="cellIs" dxfId="45" priority="3" operator="lessThan">
      <formula>16.32</formula>
    </cfRule>
  </conditionalFormatting>
  <conditionalFormatting sqref="D8 D10:D158">
    <cfRule type="cellIs" dxfId="44" priority="2" operator="greaterThanOrEqual">
      <formula>30</formula>
    </cfRule>
  </conditionalFormatting>
  <conditionalFormatting sqref="D8 D10:D158">
    <cfRule type="cellIs" dxfId="43" priority="1" operator="between">
      <formula>20</formula>
      <formula>29</formula>
    </cfRule>
  </conditionalFormatting>
  <dataValidations count="4">
    <dataValidation type="whole" operator="lessThan" allowBlank="1" showInputMessage="1" showErrorMessage="1" sqref="B8 B45:B158">
      <formula1>9</formula1>
    </dataValidation>
    <dataValidation allowBlank="1" showInputMessage="1" showErrorMessage="1" sqref="E7"/>
    <dataValidation type="decimal" allowBlank="1" showInputMessage="1" showErrorMessage="1" sqref="D8">
      <formula1>0</formula1>
      <formula2>40</formula2>
    </dataValidation>
    <dataValidation type="decimal" allowBlank="1" showInputMessage="1" showErrorMessage="1" sqref="D9:D158">
      <formula1>20</formula1>
      <formula2>40</formula2>
    </dataValidation>
  </dataValidations>
  <pageMargins left="0.25" right="0.25" top="0.75" bottom="0.75" header="0.3" footer="0.3"/>
  <pageSetup paperSize="5" scale="63" fitToHeight="0" orientation="landscape" r:id="rId1"/>
  <headerFooter>
    <oddFooter xml:space="preserve">&amp;L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'Parity &amp; Living Wage Rates'!$C$2:$C$6</xm:f>
          </x14:formula1>
          <xm:sqref>E8:E158</xm:sqref>
        </x14:dataValidation>
        <x14:dataValidation type="list" allowBlank="1" showInputMessage="1" showErrorMessage="1" prompt="Assistant Teacher or Teacher ">
          <x14:formula1>
            <xm:f>'Parity &amp; Living Wage Rates'!$A$3:$A$4</xm:f>
          </x14:formula1>
          <xm:sqref>C8:C158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22</vt:i4>
      </vt:variant>
    </vt:vector>
  </HeadingPairs>
  <TitlesOfParts>
    <vt:vector size="50" baseType="lpstr">
      <vt:lpstr>INSTRUCTIONS-STAFF ELIGIBILITY</vt:lpstr>
      <vt:lpstr>Agency Grant Summary</vt:lpstr>
      <vt:lpstr>Agency Contact Information</vt:lpstr>
      <vt:lpstr>Staff Wage &amp; Education Form 1</vt:lpstr>
      <vt:lpstr>Staff Wage &amp; Education Form 2</vt:lpstr>
      <vt:lpstr>Staff Wage &amp; Education Form 3</vt:lpstr>
      <vt:lpstr>Staff Wage &amp; Education Form 4</vt:lpstr>
      <vt:lpstr>Staff Wage &amp; Education Form 5</vt:lpstr>
      <vt:lpstr>Staff Wage &amp; Education Form 6</vt:lpstr>
      <vt:lpstr>Staff Wage &amp; Education Form 7</vt:lpstr>
      <vt:lpstr>Staff Wage &amp; Education Form 8</vt:lpstr>
      <vt:lpstr>Staff Wage &amp; Education Form 9</vt:lpstr>
      <vt:lpstr>Staff Wage &amp; Education Form 10</vt:lpstr>
      <vt:lpstr>Staff Wage &amp; Education Form 11</vt:lpstr>
      <vt:lpstr>Staff Wage &amp; Education Form 12</vt:lpstr>
      <vt:lpstr>Staff Wage &amp; Education Form 13</vt:lpstr>
      <vt:lpstr>Staff Wage &amp; Education Form 14</vt:lpstr>
      <vt:lpstr>Staff Wage &amp; Education Form 15</vt:lpstr>
      <vt:lpstr>Staff Wage &amp; Education Form 16</vt:lpstr>
      <vt:lpstr>Staff Wage &amp; Education Form 17</vt:lpstr>
      <vt:lpstr>Staff Wage &amp; Education Form 18</vt:lpstr>
      <vt:lpstr>Staff Wage &amp; Education Form 19</vt:lpstr>
      <vt:lpstr>Staff Wage &amp; Education Form 20</vt:lpstr>
      <vt:lpstr>Kai Ming Staff Form- Scenario</vt:lpstr>
      <vt:lpstr>Data Set-KM</vt:lpstr>
      <vt:lpstr>Parity &amp; Living Wage Rates</vt:lpstr>
      <vt:lpstr>Match_Table</vt:lpstr>
      <vt:lpstr>MNC Staff Form- Scenario</vt:lpstr>
      <vt:lpstr>'Kai Ming Staff Form- Scenario'!Print_Area</vt:lpstr>
      <vt:lpstr>'MNC Staff Form- Scenario'!Print_Area</vt:lpstr>
      <vt:lpstr>'Staff Wage &amp; Education Form 1'!Print_Area</vt:lpstr>
      <vt:lpstr>'Staff Wage &amp; Education Form 10'!Print_Area</vt:lpstr>
      <vt:lpstr>'Staff Wage &amp; Education Form 11'!Print_Area</vt:lpstr>
      <vt:lpstr>'Staff Wage &amp; Education Form 12'!Print_Area</vt:lpstr>
      <vt:lpstr>'Staff Wage &amp; Education Form 13'!Print_Area</vt:lpstr>
      <vt:lpstr>'Staff Wage &amp; Education Form 14'!Print_Area</vt:lpstr>
      <vt:lpstr>'Staff Wage &amp; Education Form 15'!Print_Area</vt:lpstr>
      <vt:lpstr>'Staff Wage &amp; Education Form 16'!Print_Area</vt:lpstr>
      <vt:lpstr>'Staff Wage &amp; Education Form 17'!Print_Area</vt:lpstr>
      <vt:lpstr>'Staff Wage &amp; Education Form 18'!Print_Area</vt:lpstr>
      <vt:lpstr>'Staff Wage &amp; Education Form 19'!Print_Area</vt:lpstr>
      <vt:lpstr>'Staff Wage &amp; Education Form 2'!Print_Area</vt:lpstr>
      <vt:lpstr>'Staff Wage &amp; Education Form 20'!Print_Area</vt:lpstr>
      <vt:lpstr>'Staff Wage &amp; Education Form 3'!Print_Area</vt:lpstr>
      <vt:lpstr>'Staff Wage &amp; Education Form 4'!Print_Area</vt:lpstr>
      <vt:lpstr>'Staff Wage &amp; Education Form 5'!Print_Area</vt:lpstr>
      <vt:lpstr>'Staff Wage &amp; Education Form 6'!Print_Area</vt:lpstr>
      <vt:lpstr>'Staff Wage &amp; Education Form 7'!Print_Area</vt:lpstr>
      <vt:lpstr>'Staff Wage &amp; Education Form 8'!Print_Area</vt:lpstr>
      <vt:lpstr>'Staff Wage &amp; Education Form 9'!Print_Area</vt:lpstr>
    </vt:vector>
  </TitlesOfParts>
  <Manager/>
  <Company>HSA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dc:creator>
  <cp:keywords/>
  <dc:description/>
  <cp:lastModifiedBy>Tony Tyson</cp:lastModifiedBy>
  <cp:revision/>
  <dcterms:created xsi:type="dcterms:W3CDTF">2016-12-13T17:53:48Z</dcterms:created>
  <dcterms:modified xsi:type="dcterms:W3CDTF">2022-05-03T18:58:01Z</dcterms:modified>
  <cp:category/>
  <cp:contentStatus/>
</cp:coreProperties>
</file>